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P:\Departments\Engineering\ENGINEERING STANDARDS 2025\"/>
    </mc:Choice>
  </mc:AlternateContent>
  <xr:revisionPtr revIDLastSave="0" documentId="13_ncr:1_{7D705288-256E-49D6-BBF8-6881FC4F5B78}" xr6:coauthVersionLast="47" xr6:coauthVersionMax="47" xr10:uidLastSave="{00000000-0000-0000-0000-000000000000}"/>
  <bookViews>
    <workbookView xWindow="-120" yWindow="-120" windowWidth="29040" windowHeight="15840" xr2:uid="{BA80C609-9525-4F3B-8238-69D13A91FCEA}"/>
  </bookViews>
  <sheets>
    <sheet name="1 Submittal &amp; Drain. Report " sheetId="10" r:id="rId1"/>
    <sheet name="2 Plan Review Accept City Eng" sheetId="2" r:id="rId2"/>
    <sheet name="3 SWPPP Certification" sheetId="3" r:id="rId3"/>
    <sheet name="4 General Notes " sheetId="4" r:id="rId4"/>
    <sheet name="5 Water Capacity Demand Calc" sheetId="7" r:id="rId5"/>
    <sheet name="6 Wastewater Capacity Calc" sheetId="8" r:id="rId6"/>
    <sheet name="7 Benchmark  Control Point Data" sheetId="9" r:id="rId7"/>
    <sheet name="As-Built Certification" sheetId="11" r:id="rId8"/>
  </sheets>
  <definedNames>
    <definedName name="_xlnm.Print_Area" localSheetId="0">'1 Submittal &amp; Drain. Report '!$A$1:$D$129</definedName>
    <definedName name="_xlnm.Print_Area" localSheetId="1">'2 Plan Review Accept City Eng'!$A$1:$B$2</definedName>
    <definedName name="_xlnm.Print_Area" localSheetId="2">'3 SWPPP Certification'!$A$1:$A$2</definedName>
    <definedName name="_xlnm.Print_Area" localSheetId="3">'4 General Notes '!$A$1:$B$11</definedName>
    <definedName name="_xlnm.Print_Area" localSheetId="4">'5 Water Capacity Demand Calc'!$A$1:$L$30</definedName>
    <definedName name="_xlnm.Print_Area" localSheetId="5">'6 Wastewater Capacity Calc'!$A$1:$L$27</definedName>
    <definedName name="_xlnm.Print_Area" localSheetId="7">'As-Built Certification'!$A$1:$C$3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8" l="1"/>
  <c r="F12" i="8" s="1"/>
  <c r="G12" i="8" s="1"/>
  <c r="H12" i="8" s="1"/>
  <c r="I12" i="8" s="1"/>
  <c r="E9" i="8"/>
  <c r="F9" i="8" s="1"/>
  <c r="G9" i="8" s="1"/>
  <c r="H9" i="8" s="1"/>
  <c r="I9" i="8" s="1"/>
  <c r="E8" i="8"/>
  <c r="F8" i="8" s="1"/>
  <c r="G8" i="8" s="1"/>
  <c r="H8" i="8" s="1"/>
  <c r="I8" i="8" s="1"/>
  <c r="E7" i="8"/>
  <c r="F7" i="8" s="1"/>
  <c r="D13" i="7"/>
  <c r="F13" i="7" s="1"/>
  <c r="C11" i="7"/>
  <c r="E9" i="7"/>
  <c r="F9" i="7" s="1"/>
  <c r="G9" i="7" s="1"/>
  <c r="H9" i="7" s="1"/>
  <c r="I9" i="7" s="1"/>
  <c r="E8" i="7"/>
  <c r="F8" i="7" s="1"/>
  <c r="G8" i="7" s="1"/>
  <c r="H8" i="7" s="1"/>
  <c r="I8" i="7" s="1"/>
  <c r="E7" i="7"/>
  <c r="E11" i="7" s="1"/>
  <c r="F7" i="7" l="1"/>
  <c r="F14" i="8"/>
  <c r="G7" i="8"/>
  <c r="G13" i="7"/>
  <c r="F15" i="7"/>
  <c r="F16" i="7"/>
  <c r="F11" i="7"/>
  <c r="G7" i="7"/>
  <c r="G14" i="8" l="1"/>
  <c r="H7" i="8"/>
  <c r="G16" i="7"/>
  <c r="G11" i="7"/>
  <c r="H7" i="7"/>
  <c r="G15" i="7"/>
  <c r="H13" i="7"/>
  <c r="H14" i="8" l="1"/>
  <c r="I7" i="8"/>
  <c r="I14" i="8" s="1"/>
  <c r="H15" i="7"/>
  <c r="I13" i="7"/>
  <c r="I15" i="7" s="1"/>
  <c r="H16" i="7"/>
  <c r="I7" i="7"/>
  <c r="H11" i="7"/>
  <c r="I11" i="7" l="1"/>
  <c r="I16" i="7"/>
</calcChain>
</file>

<file path=xl/sharedStrings.xml><?xml version="1.0" encoding="utf-8"?>
<sst xmlns="http://schemas.openxmlformats.org/spreadsheetml/2006/main" count="258" uniqueCount="205">
  <si>
    <t>Applicable Sheet</t>
  </si>
  <si>
    <t>Note</t>
  </si>
  <si>
    <t>UTILITY PLAN</t>
  </si>
  <si>
    <t>SITE PLAN</t>
  </si>
  <si>
    <t>Project Name:</t>
  </si>
  <si>
    <t>Prepared By:</t>
  </si>
  <si>
    <t>Date Prepared:</t>
  </si>
  <si>
    <t>WATER DEMANDS</t>
  </si>
  <si>
    <t>(1.) ADF</t>
  </si>
  <si>
    <t>(2.) MDD</t>
  </si>
  <si>
    <t>(3.) PHD</t>
  </si>
  <si>
    <t>(4.) PHD (gpm)</t>
  </si>
  <si>
    <t>RFD</t>
  </si>
  <si>
    <t>Alternate PHD</t>
  </si>
  <si>
    <t>Alternate PHD (gpm)</t>
  </si>
  <si>
    <t>Unit Description</t>
  </si>
  <si>
    <t>Projected                                Water flowrate (gpcd)*</t>
  </si>
  <si>
    <t>Units</t>
  </si>
  <si>
    <t>Beds/Unit</t>
  </si>
  <si>
    <t>Total Beds</t>
  </si>
  <si>
    <t>Average Daily Flow (ADF)       (gpd)</t>
  </si>
  <si>
    <t>Maximum Daily Demand (MDD)     ADF *1.70         (gpd)</t>
  </si>
  <si>
    <t>Peak Hourly Demand (PHD) (MDD*1.75)       (gph)</t>
  </si>
  <si>
    <t>Peak Hourly Demand (PHD) (MDD*1.75)       (gpm)</t>
  </si>
  <si>
    <t>Fire Flow Demand (RFD) (gph)</t>
  </si>
  <si>
    <t>Required Fire Flow + Maximum Daily Demand (RFF + MDD) (gph)</t>
  </si>
  <si>
    <t>Required Fire Flow + Maximum Daily Demand (RFF + MDD) (converted to gpm)</t>
  </si>
  <si>
    <t>1 br/1 bath</t>
  </si>
  <si>
    <t>2 br/2 bath</t>
  </si>
  <si>
    <t>3 br/3 bath</t>
  </si>
  <si>
    <t xml:space="preserve"> </t>
  </si>
  <si>
    <t>Sub-Totals</t>
  </si>
  <si>
    <t>Projected                                   Water flowrate (gpad)*</t>
  </si>
  <si>
    <t>SF</t>
  </si>
  <si>
    <t>Acres</t>
  </si>
  <si>
    <t>-</t>
  </si>
  <si>
    <t>Average Daily Flow (ADF)      (gpd)</t>
  </si>
  <si>
    <t>Leasing/Clubroom/Amenity Space</t>
  </si>
  <si>
    <t xml:space="preserve">Total </t>
  </si>
  <si>
    <t>NOTE:</t>
  </si>
  <si>
    <t xml:space="preserve">MAM: Based on FNI 2016 W/WW Condition and Capacity Assessment Studies.  The Engineer may submit demands based on other criteria, subject to COH review and concurrence.  It should be understood that water &amp; wastewater planning and design standards are subject to periodic review and updating.  </t>
  </si>
  <si>
    <t>*Water Flow Type</t>
  </si>
  <si>
    <t>Average Day Demand Flow Rate</t>
  </si>
  <si>
    <t>Residential</t>
  </si>
  <si>
    <t>140 gpcd</t>
  </si>
  <si>
    <t>SHSU Residential</t>
  </si>
  <si>
    <t>190 pgcd</t>
  </si>
  <si>
    <t>Non-Residential</t>
  </si>
  <si>
    <t>620 gpad</t>
  </si>
  <si>
    <t>Maximum Daily Demand (MDD) Factor = 1.70</t>
  </si>
  <si>
    <t>Peak Hourly Demand (PHD) Factor = 1.75</t>
  </si>
  <si>
    <t>gpcd - gallons per capita per day</t>
  </si>
  <si>
    <t>gpad - gallons per acre per day</t>
  </si>
  <si>
    <t>gpd - gallons per day</t>
  </si>
  <si>
    <t>gph - gallons per hour</t>
  </si>
  <si>
    <t>gpm - gallons per minute</t>
  </si>
  <si>
    <t>WASTEWATER DEMANDS</t>
  </si>
  <si>
    <t>DF</t>
  </si>
  <si>
    <t>PDF</t>
  </si>
  <si>
    <t>PHF</t>
  </si>
  <si>
    <t>PHF (gpm)</t>
  </si>
  <si>
    <t>Projected                                WW flowrate (gpcd)*</t>
  </si>
  <si>
    <t>Daily Flow (gpd)</t>
  </si>
  <si>
    <t>Peak Daily Flow (gpd)</t>
  </si>
  <si>
    <t>Peak Hourly Flow (PDF/24)  (gph)</t>
  </si>
  <si>
    <t>Peak Hourly Flow (PDF/24)  (converted to gpm)</t>
  </si>
  <si>
    <t>Projected               WW flowrate (gpad)*</t>
  </si>
  <si>
    <t>Total Flow (gpd)</t>
  </si>
  <si>
    <t>Total</t>
  </si>
  <si>
    <t>*Wastewater Flow Type</t>
  </si>
  <si>
    <t>Flow Rate</t>
  </si>
  <si>
    <t>Huntsville Residential</t>
  </si>
  <si>
    <t>105 gpcd</t>
  </si>
  <si>
    <t xml:space="preserve">SHSU Residential </t>
  </si>
  <si>
    <t>143 gpad</t>
  </si>
  <si>
    <t>Commercial</t>
  </si>
  <si>
    <t>465 gpad</t>
  </si>
  <si>
    <t>Peak Hour or Day Demand = 4.0</t>
  </si>
  <si>
    <r>
      <rPr>
        <b/>
        <sz val="11"/>
        <color theme="1"/>
        <rFont val="Calibri"/>
        <family val="2"/>
        <scheme val="minor"/>
      </rPr>
      <t>Benchmark / Control Point Data</t>
    </r>
    <r>
      <rPr>
        <sz val="11"/>
        <color theme="1"/>
        <rFont val="Calibri"/>
        <family val="2"/>
        <scheme val="minor"/>
      </rPr>
      <t xml:space="preserve">
Benchmarks labeled hereon as CP #### are provided as part of the City of Huntsville’s Mapping Control Network. Additional Control Points (Benchmarks), other than shown hereon, are available at www.huntsvilletx.gov/438/City-Maps 
Please report any found discrepancies or destroyed Benchmarks by contacting: Leonard E. “Gene” Woods, City Surveyor at gwoods@huntsvilletx.gov or by phone at (936) 294-5792
Coordinate System, Basis of Bearings, Linear Units and Vertical Datum:
1. Coordinates and bearings hereon are referred to the Texas Coordinate System of 1983, Central Zone, and based on the position of National Geodetic Survey Primary Airport Control Station (PACS) monument designated "T39 A" having published NAD 83 (1993) coordinates of  
N= 3,128,437.762 Meters and E= 1,154,289.433 Meters.
2. Coordinates are expressed in U. S. Survey Feet.  The City of Huntsville has adopted a Combined Scale Factor of 0.99988 for conversion of linear measurements in "Geodetic Horizontal or Surface" units to corresponding "GRID NAD 83” units.
3. Elevations of Benchmarks are referenced to the North American Vertical Datum of 1988 (NAVD 88) as established by the National Geodetic Survey.
</t>
    </r>
  </si>
  <si>
    <t>Note: The Engineer of Record is to prepare and revise the following statement based on the proposed project:</t>
  </si>
  <si>
    <t>Add the following to each page of the plans, except plats, generally located in the lower right hand corner of the sheet.</t>
  </si>
  <si>
    <t>Engineering Criteria and Details visit:  https://huntsvilletx.gov/180/Engineering</t>
  </si>
  <si>
    <t>General Notes</t>
  </si>
  <si>
    <t>Final Plat </t>
  </si>
  <si>
    <t>Existing Site Survey including topographic &amp; planimetrics</t>
  </si>
  <si>
    <t>Overall Site Plan</t>
  </si>
  <si>
    <t>Geometric Control Plan</t>
  </si>
  <si>
    <t>Overall Site Paving and Drainage Plan</t>
  </si>
  <si>
    <t>Overall Site Utility Plan  </t>
  </si>
  <si>
    <t>Drainage Area Maps (existing &amp; proposed)</t>
  </si>
  <si>
    <t>Paving &amp; Drainage Plan &amp; Profile Drawings</t>
  </si>
  <si>
    <t>Utility Plan &amp; Profile Sheets  (include Summary Water/Wastewater Demands Table, reference attached excel spreadsheet)</t>
  </si>
  <si>
    <t>Detention Pond Plan</t>
  </si>
  <si>
    <t>SWPPP &amp; Details</t>
  </si>
  <si>
    <t>Typical Details </t>
  </si>
  <si>
    <t>Other Details, as necessary </t>
  </si>
  <si>
    <t>Note:  This list is not intended to cover all aspects of each project that may vary with complexity.  The Engineer should utilize good judgement to determine if sheets can be combined and/or are necessary.  The City reserves the right to request additional design.  Engineering Criteria and the City's Typical Details are included on the City's web page at:  https://huntsvilletx.gov/913/Standards-Design-Criteria</t>
  </si>
  <si>
    <t>I.              COVER SHEET</t>
  </si>
  <si>
    <t>A.    Name of Project</t>
  </si>
  <si>
    <t>B.    Address</t>
  </si>
  <si>
    <t>C.   Owner</t>
  </si>
  <si>
    <t>D.   Developer</t>
  </si>
  <si>
    <t>E.    Engineer</t>
  </si>
  <si>
    <t>F.    Submittal date and revision dates as applicable</t>
  </si>
  <si>
    <t>II.            GENERAL LOCATION AND DESCRIPTION</t>
  </si>
  <si>
    <t>A.    Site Location</t>
  </si>
  <si>
    <t>1.    Site Vicinity Map</t>
  </si>
  <si>
    <t>2.    City Section</t>
  </si>
  <si>
    <t>3.    Streets, Roadways, and Highways adjacent to the proposed development, or within the area served by the proposed drainage improvements</t>
  </si>
  <si>
    <t>4.    Names of surrounding or adjacent developments</t>
  </si>
  <si>
    <t>B.    Description of Property</t>
  </si>
  <si>
    <t>1.    Area in Acres</t>
  </si>
  <si>
    <t>2.    Ground cover, vegetation, site topography and slopes</t>
  </si>
  <si>
    <t>3.    Natural Resources Conservation Service (NRCS) Soils Classification Map and discussion</t>
  </si>
  <si>
    <t>4.    Major and minor drainageways</t>
  </si>
  <si>
    <t>5.    Floodplains delineated on FEMA FIRM Maps</t>
  </si>
  <si>
    <t>6.    Existing channel or ditches</t>
  </si>
  <si>
    <t>7.    Significant geologic features</t>
  </si>
  <si>
    <t>8.    Proposed land use</t>
  </si>
  <si>
    <t>III.           DRAINAGE BASINS AND SUB-BASINS</t>
  </si>
  <si>
    <t>A.    Major Drainage Basins</t>
  </si>
  <si>
    <t>1.    On-site and off-site major drainage basin characteristics and flow patterns and paths</t>
  </si>
  <si>
    <t>2.    Existing and proposed land uses within the basin if known</t>
  </si>
  <si>
    <t>3.    Reference all drainageway planning or floodplain delineation studies that affect the major drainageways, such as Master Planning Studies</t>
  </si>
  <si>
    <t>4.    Discussion of the impacts of the off-site flow patterns and paths, under fully developed conditions</t>
  </si>
  <si>
    <t>B.    Minor Drainage Basins</t>
  </si>
  <si>
    <t>1.    On-site and off-site minor drainage basin characteristics and flow patterns and paths</t>
  </si>
  <si>
    <t>2.    Existing and proposed land uses within the basins</t>
  </si>
  <si>
    <t>3.    Discussion of the impacts of the off-site flow patterns and paths, under fully developed conditions</t>
  </si>
  <si>
    <t>IV.          EXISTING STORMWATER CONVEYANCE OR STORAGE FACILITIES</t>
  </si>
  <si>
    <t>A.    Existing Stormwater Conveyance Facilities</t>
  </si>
  <si>
    <t>1.    Existing conveyance facilities that will be incorporated into the design</t>
  </si>
  <si>
    <t>2.    Existing conveyance facilities that will be incorporated into the design with modifications</t>
  </si>
  <si>
    <t>3.    Existing conveyance facilities that will be rebuilt or abandoned</t>
  </si>
  <si>
    <t>B.    Existing Stormwater Storage Facilities</t>
  </si>
  <si>
    <t>1.    Existing storage facilities that will be incorporated into the design</t>
  </si>
  <si>
    <t>2.    Existing storage facilities that will be incorporated into the design with modification</t>
  </si>
  <si>
    <t>3.    Existing storage facilities that will be rebuilt or abandoned</t>
  </si>
  <si>
    <t>V.            PROPOSED STORMWATER CONVEYANCE OR STORAGE FACILITIES</t>
  </si>
  <si>
    <t>A.    Proposed Stormwater Conveyance Facilities</t>
  </si>
  <si>
    <t>1.    Conceptual discussion of proposed drainage patterns and difference(s) from historic patterns</t>
  </si>
  <si>
    <t>2.    Conveyance of off-site runoff</t>
  </si>
  <si>
    <t>3.    Discuss the content of any pertinent tables, charts, figures, graphs, drawings, etc. that are presented in the report</t>
  </si>
  <si>
    <t>4.    Discussion of anticipated conveyance problems and potential solutions</t>
  </si>
  <si>
    <t>5.    Discuss the maintenance and access aspects of the design</t>
  </si>
  <si>
    <t>B.    Proposed Stormwater Storage Facilities</t>
  </si>
  <si>
    <t>1.    Detention storage locations and conceptual outlet structure design</t>
  </si>
  <si>
    <t>2.    Discuss anticipated storage problems and potential solutions</t>
  </si>
  <si>
    <t>3.    Discuss the maintenance and access aspects of the design</t>
  </si>
  <si>
    <t>VI.          OPERATION &amp; MAINTENANCE (O&amp;M) BEST MANAGEMENT PRACTICES</t>
  </si>
  <si>
    <t>A.    Non-structural Best Management Practices</t>
  </si>
  <si>
    <t>1.    Discussion of non-structural Best Management Practices that will be part of the stormwater management plan</t>
  </si>
  <si>
    <t>B.    Structural Best Management Practices</t>
  </si>
  <si>
    <t>1.    Discuss structural Best Management Practices that will be part of the stormwater management design</t>
  </si>
  <si>
    <t>2.    Discuss the operation, maintenance, and access aspects of the design</t>
  </si>
  <si>
    <t>VII.         FLOODPLAIN MODIFICATIONS</t>
  </si>
  <si>
    <t>A.    Major Drainageway – Undesignated/unstudied Floodplain</t>
  </si>
  <si>
    <t>1.    Discuss potential modifications of existing major drainageway floodplains</t>
  </si>
  <si>
    <t>2.    Discuss why the floodplain modifications are proposed</t>
  </si>
  <si>
    <t>B.    Major Drainageway – Designated Floodplain</t>
  </si>
  <si>
    <t>1.    Discuss potential modifications of existing major drainageway floodplains that have a designated floodplain</t>
  </si>
  <si>
    <t>2.    Discuss the source of the floodplain information and level of detail</t>
  </si>
  <si>
    <t>(Flood Hazard Area Delineation or FEMA Flood Insurance Rate Maps)</t>
  </si>
  <si>
    <t>3.    Discuss why the floodplain modifications are proposed</t>
  </si>
  <si>
    <t>4.    Discuss Conditional Letter of Map Revision (CLOMR) and Letter of Map Revision (LOMR) requirements</t>
  </si>
  <si>
    <t>5.    Discuss City floodplain development regulations </t>
  </si>
  <si>
    <t>VIII.        POTENTIAL PERMITTING REQUIREMENTS </t>
  </si>
  <si>
    <t>Identify other potential local, State and Federal permitting requirements</t>
  </si>
  <si>
    <t>VIII.        REFERENCES</t>
  </si>
  <si>
    <t>Reference all criteria, master plans, reports, or other technical information used in development of the concepts discussed in the Drainage Report</t>
  </si>
  <si>
    <t>IX.          APPENDICES</t>
  </si>
  <si>
    <t>Provide copies of all pertinent information from referenced materials </t>
  </si>
  <si>
    <t>Submit the above described information to the attention of:</t>
  </si>
  <si>
    <t>Engineering Department</t>
  </si>
  <si>
    <t>City of Huntsville</t>
  </si>
  <si>
    <t>448 SH 75 North</t>
  </si>
  <si>
    <t>Huntsville, Texas 77320</t>
  </si>
  <si>
    <t>References: City of Huntsville Development Code and Engineering Design Criteria</t>
  </si>
  <si>
    <t>DESCRIPTION</t>
  </si>
  <si>
    <t>REFERENCE</t>
  </si>
  <si>
    <t>SUBMITTAL REQUIREMENTS</t>
  </si>
  <si>
    <t>DRAINAGE REPORT</t>
  </si>
  <si>
    <t>DEVELOPMENT PROCESS</t>
  </si>
  <si>
    <t>SITE CIVIL PLANS</t>
  </si>
  <si>
    <t>SUBJECT</t>
  </si>
  <si>
    <t>DEVELOPMENT PROCESS, SITE CIVIL PLANS, TYPICAL DRAINAGE REPORT OUTLINE, FEES</t>
  </si>
  <si>
    <t>NOTE: APPLICANT IS TO COMPLETE THE BELOW INFORMATION AND INCLUDE ON THE OVERALL UTILITY PLAN SHEET AND SUBMIT A WRITTEN REQUEST FOR WATER &amp; SEWER CAPACITY/AVAILABILITY.</t>
  </si>
  <si>
    <t xml:space="preserve">1. ADD NOTE​ TO SITE PLAN​: Parking subject to Building Department review, approval, and applicable fire code and not part of this plan approval.   </t>
  </si>
  <si>
    <r>
      <t>The</t>
    </r>
    <r>
      <rPr>
        <b/>
        <sz val="11"/>
        <color theme="1"/>
        <rFont val="Times New Roman"/>
        <family val="1"/>
      </rPr>
      <t xml:space="preserve"> Drainage Report</t>
    </r>
    <r>
      <rPr>
        <sz val="11"/>
        <color theme="1"/>
        <rFont val="Times New Roman"/>
        <family val="1"/>
      </rPr>
      <t> should present (where applicable) the basis for the design. </t>
    </r>
    <r>
      <rPr>
        <sz val="11"/>
        <color rgb="FF000000"/>
        <rFont val="Times New Roman"/>
        <family val="1"/>
      </rPr>
      <t>Small developments with minimal drainage issues and/or impacts (i.e., onsite/offsite), as confirmed by the Engineering Department, may only require drainage plans and details and be considered as part of the site civil plan submittal process (i.e., summary calculations, references, hydrographs, etc. can be included in plan sheets).  It is recommended that the Developer/Engineer verify with the Engineering Department to determine final submittal requirements early in the design phase. </t>
    </r>
    <r>
      <rPr>
        <b/>
        <sz val="11"/>
        <color rgb="FF000000"/>
        <rFont val="Times New Roman"/>
        <family val="1"/>
      </rPr>
      <t> Where applicable</t>
    </r>
    <r>
      <rPr>
        <sz val="11"/>
        <color rgb="FF000000"/>
        <rFont val="Times New Roman"/>
        <family val="1"/>
      </rPr>
      <t>, the Drainage Report should present the following descriptions and exhibits to define the Project:</t>
    </r>
  </si>
  <si>
    <t xml:space="preserve">2. ADD NOTE​ TO SITE PLAN​: Fire lanes and fire hydrant locations subject to Building Department review, approval, and applicable fire code and not part of this plan approval.  </t>
  </si>
  <si>
    <t xml:space="preserve">3. ADD NOTE​ TO SITE PLAN​:  Refuse container design and location subject to Building Department review and approval and not part of this plan approval.  </t>
  </si>
  <si>
    <t>4. ADD NOTE​ TO SITE PLAN​: Landscape plans subject to Building Department review and approval and not part of this plan approval.    </t>
  </si>
  <si>
    <t>​5. A​DD NOTE TO SITE PLAN: ​Make note that no trees or signage allowed in ROW and/or Public Utility Easements. </t>
  </si>
  <si>
    <t xml:space="preserve">​6. A​DD NOTE TO SITE PLAN: ​ Tree Preservation and requirements subject to Building Department review and approval and not part of this plan approval.  </t>
  </si>
  <si>
    <t xml:space="preserve">​7. ADD NOTE ​TO UTILITY PLAN​:  On-site private utilities subject to Building Department review and applicable plumbing code and not part of this plan approval.  </t>
  </si>
  <si>
    <r>
      <rPr>
        <b/>
        <sz val="11"/>
        <color theme="1"/>
        <rFont val="Calibri"/>
        <family val="2"/>
        <scheme val="minor"/>
      </rPr>
      <t>AS-BUILT DRAWING PROFESSIONAL ENGINEER CERTIFICATION:</t>
    </r>
    <r>
      <rPr>
        <sz val="11"/>
        <color theme="1"/>
        <rFont val="Calibri"/>
        <family val="2"/>
        <scheme val="minor"/>
      </rPr>
      <t xml:space="preserve">
THIS AS-BUILT DRAWING COMPLETED BY ____________________, IS IN COMPLIANCE TO THE CITY OF HUNTSVILLE'S ENGINEERING DESIGN CRITERIA AND IN ACCORDANCE TO THE TEXAS OCCUPATIONAL CODE 1001.407, AND IS A COMPILATION OF THE SEALED ENGINEERING DRAWINGS WHICH HAVE BEEN MODIFIED BY ADDENDA, CHANGE ORDERS, FIELD NOTES BY THE ENGINEER, AND OR INFORMATION FURNISHED BY THE CONTRACTOR TO REPRESENT THE ACTUAL IMPROVEMENTS CONSTRUCTED.  THE ORIGINAL SEALED DRAWINGS ARE ON FILE AT THE CITY OF HUNTSVILLE ENGINEERING DEPARTMENT.
GRADING CONTRACTOR NAME, ADDRESS, AND CONTACT NUMBER:_________________________________
____________________________________________________________________________________________
UTILITY CONTRACTOR NAME, ADDRESS, AND CONTACT NUMBER:__________________________________
____________________________________________________________________________________________
PAVING CONTRACTOR NAME, ADDRESS, AND CONTACT NUMBER:__________________________________
____________________________________________________________________________________________
ENGINEER OF RECORD NAME, ADDRESS, AND CONTACT NUMBER:__________________________________
____________________________________________________________________________________________
_____________________________________________                              ______________________
                               signature                                                                                             date
                                                                                         Insert PE Stamp</t>
    </r>
  </si>
  <si>
    <t>Engineer to complete the following and insert on all plan pages, applicable to Public Improvements:</t>
  </si>
  <si>
    <t>ENGINEERING DEPARTMENT INFORMATION</t>
  </si>
  <si>
    <t xml:space="preserve">                                                   ENGINEERING DEPARTMENT
                                                      CITY OF HUNTSVILLE, TX
                                        REVIEWED FOR CONSTRUCTION PERMIT
This review of the submitted drawings and documents does not relieve the owners, developers, engineers, contractors, and their representatives from their individual or collective responsibility to comply with the applicable provisions of the City of Huntsville Development Code of Ordinances.  The review is also not to be construed as a check of every item in the submitted drawings and documents and does not prevent the City Engineer from hereafter requiring corrections of errors and omissions in the drawings and documents for construction.
Every permit issued shall become invalid unless the work on the site authorized by such permit is commenced within 180 days after its issuance, or if the work authorized on the site by such permit is suspended or abandoned for a period of 180 days after the time the work is commenced.  The City Engineer is authorized to grant, in writing, one or more extensions of time, for periods not more than 180 days each.  The extension shall be required in writing and justifiable cause demonstrated.   
REVIEWED BY:___________________________________________
DATE:                ___________________________________________
</t>
  </si>
  <si>
    <r>
      <t xml:space="preserve"> ENGINEER OF RECORD CERTIFICATION FOR SWPPP: 
The subject project is proposing to meet TCEQ Regulatory Requirements for SWPPP as follows:
1.</t>
    </r>
    <r>
      <rPr>
        <b/>
        <sz val="11"/>
        <color theme="1"/>
        <rFont val="Times New Roman"/>
        <family val="1"/>
      </rPr>
      <t xml:space="preserve"> Identify</t>
    </r>
    <r>
      <rPr>
        <sz val="11"/>
        <color theme="1"/>
        <rFont val="Times New Roman"/>
        <family val="1"/>
      </rPr>
      <t xml:space="preserve"> that the Work is to be performed under the General Permit to Discharge TPDES Effective Date 03-05-23 Construction General Permit TXR150000
2.</t>
    </r>
    <r>
      <rPr>
        <b/>
        <sz val="11"/>
        <color theme="1"/>
        <rFont val="Times New Roman"/>
        <family val="1"/>
      </rPr>
      <t xml:space="preserve"> Identify </t>
    </r>
    <r>
      <rPr>
        <sz val="11"/>
        <color theme="1"/>
        <rFont val="Times New Roman"/>
        <family val="1"/>
      </rPr>
      <t>which coverage is required, i.e., &lt;1 acre, 1-5 acres, &gt;5 acres
3. </t>
    </r>
    <r>
      <rPr>
        <b/>
        <sz val="11"/>
        <color theme="1"/>
        <rFont val="Times New Roman"/>
        <family val="1"/>
      </rPr>
      <t>List</t>
    </r>
    <r>
      <rPr>
        <sz val="11"/>
        <color theme="1"/>
        <rFont val="Times New Roman"/>
        <family val="1"/>
      </rPr>
      <t xml:space="preserve"> Bullet Point of requirements under the type of coverage required, including if applicable Contractor to:
a. Prepare and Implement SWP3
b. Submit NOI to TCEQ
c. Post Site Noticed. Submit copy of NOI to COH Engineering Department</t>
    </r>
  </si>
  <si>
    <r>
      <t xml:space="preserve">If this is a new site, the recommendation is to request through the Planning Department, a Pre-Development Meeting to advise applicants of the procedures and regulations that are relevant to developing in the City.    The City's Development Guide is a good overview of the process, reference:  https://huntsvilletx.gov/175/Planning  </t>
    </r>
    <r>
      <rPr>
        <b/>
        <sz val="11"/>
        <color theme="1"/>
        <rFont val="Times New Roman"/>
        <family val="1"/>
      </rPr>
      <t xml:space="preserve">I recommend you contact the Planning Department and Building Department directly for their specific and separate submittal requirements.  </t>
    </r>
    <r>
      <rPr>
        <sz val="11"/>
        <color theme="1"/>
        <rFont val="Times New Roman"/>
        <family val="1"/>
      </rPr>
      <t>The site civil related plan submittal includes providing (1) 2 full size sets of plans (24" x 36"),  (2) one hard copy of all supporting documentation, e.g., Geotechnical Report, Drainage Study, Traffic Impact Analysis, Permit Applications (i.e., Excavation &amp; Grading, Public Improvement), other Permits/Applications (i.e., County, TxDOT, etc. other agencies), and (3) digital (pdf) copy of all information.  If Public Improvements are required, an Agreement to Construct Public Improvements will need to be executed.   The Agreement is generally associated with significant Public improvements, e.g., offsite water &amp; sewer extensions/oversizing, sidewalks, etc.</t>
    </r>
  </si>
  <si>
    <t>Cover Sheet - including Title, Vicinity Map, List of Drawings, Engineer Name/Firm - Contact Information &amp; Certification, Existing vs. Proposed Impervious Cover</t>
  </si>
  <si>
    <t>Generally the site civil plans will include the following.  Include Signature Block on all Applicable Sheets ref. Sheet 2</t>
  </si>
  <si>
    <t>engineering@huntsvilletx.gov</t>
  </si>
  <si>
    <r>
      <t xml:space="preserve">Digital information to be submitted by </t>
    </r>
    <r>
      <rPr>
        <b/>
        <sz val="12"/>
        <color rgb="FF222222"/>
        <rFont val="Times New Roman"/>
        <family val="1"/>
      </rPr>
      <t>flash drive</t>
    </r>
    <r>
      <rPr>
        <sz val="12"/>
        <color rgb="FF222222"/>
        <rFont val="Times New Roman"/>
        <family val="1"/>
      </rPr>
      <t xml:space="preserve"> and/or email of the following: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</si>
</sst>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7"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2"/>
      <color rgb="FF222222"/>
      <name val="Times New Roman"/>
      <family val="1"/>
    </font>
    <font>
      <sz val="11"/>
      <color theme="1"/>
      <name val="Calibri"/>
      <family val="2"/>
      <scheme val="minor"/>
    </font>
    <font>
      <i/>
      <sz val="11"/>
      <color theme="1"/>
      <name val="Times New Roman"/>
      <family val="1"/>
    </font>
    <font>
      <b/>
      <i/>
      <sz val="11"/>
      <color theme="1"/>
      <name val="Times New Roman"/>
      <family val="1"/>
    </font>
    <font>
      <i/>
      <sz val="11"/>
      <color theme="1"/>
      <name val="Calibri"/>
      <family val="2"/>
      <scheme val="minor"/>
    </font>
    <font>
      <u/>
      <sz val="11"/>
      <color theme="10"/>
      <name val="Calibri"/>
      <family val="2"/>
      <scheme val="minor"/>
    </font>
    <font>
      <sz val="12"/>
      <color theme="1"/>
      <name val="Times New Roman"/>
      <family val="1"/>
    </font>
    <font>
      <b/>
      <sz val="12"/>
      <color theme="1"/>
      <name val="Times New Roman"/>
      <family val="1"/>
    </font>
    <font>
      <sz val="11"/>
      <color rgb="FF000000"/>
      <name val="Times New Roman"/>
      <family val="1"/>
    </font>
    <font>
      <u/>
      <sz val="11"/>
      <color theme="10"/>
      <name val="Times New Roman"/>
      <family val="1"/>
    </font>
    <font>
      <b/>
      <i/>
      <sz val="11"/>
      <color theme="1"/>
      <name val="Calibri"/>
      <family val="2"/>
      <scheme val="minor"/>
    </font>
    <font>
      <b/>
      <sz val="11"/>
      <color rgb="FF000000"/>
      <name val="Times New Roman"/>
      <family val="1"/>
    </font>
    <font>
      <b/>
      <sz val="12"/>
      <color rgb="FF222222"/>
      <name val="Times New Roman"/>
      <family val="1"/>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99"/>
        <bgColor indexed="64"/>
      </patternFill>
    </fill>
  </fills>
  <borders count="57">
    <border>
      <left/>
      <right/>
      <top/>
      <bottom/>
      <diagonal/>
    </border>
    <border>
      <left style="thick">
        <color auto="1"/>
      </left>
      <right style="thick">
        <color auto="1"/>
      </right>
      <top style="thick">
        <color auto="1"/>
      </top>
      <bottom style="thick">
        <color auto="1"/>
      </bottom>
      <diagonal/>
    </border>
    <border>
      <left style="thick">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dashed">
        <color auto="1"/>
      </right>
      <top/>
      <bottom style="dashed">
        <color auto="1"/>
      </bottom>
      <diagonal/>
    </border>
    <border>
      <left style="dashed">
        <color auto="1"/>
      </left>
      <right style="thick">
        <color auto="1"/>
      </right>
      <top/>
      <bottom style="dashed">
        <color auto="1"/>
      </bottom>
      <diagonal/>
    </border>
    <border>
      <left style="thick">
        <color auto="1"/>
      </left>
      <right style="dashed">
        <color auto="1"/>
      </right>
      <top style="thick">
        <color auto="1"/>
      </top>
      <bottom style="medium">
        <color auto="1"/>
      </bottom>
      <diagonal/>
    </border>
    <border>
      <left style="dashed">
        <color auto="1"/>
      </left>
      <right style="thick">
        <color auto="1"/>
      </right>
      <top style="thick">
        <color auto="1"/>
      </top>
      <bottom style="medium">
        <color auto="1"/>
      </bottom>
      <diagonal/>
    </border>
    <border>
      <left style="thick">
        <color auto="1"/>
      </left>
      <right/>
      <top style="thick">
        <color auto="1"/>
      </top>
      <bottom style="dashed">
        <color auto="1"/>
      </bottom>
      <diagonal/>
    </border>
    <border>
      <left/>
      <right style="thick">
        <color auto="1"/>
      </right>
      <top style="thick">
        <color auto="1"/>
      </top>
      <bottom style="dashed">
        <color auto="1"/>
      </bottom>
      <diagonal/>
    </border>
    <border>
      <left style="thick">
        <color auto="1"/>
      </left>
      <right/>
      <top style="dashed">
        <color auto="1"/>
      </top>
      <bottom style="dashed">
        <color auto="1"/>
      </bottom>
      <diagonal/>
    </border>
    <border>
      <left/>
      <right style="thick">
        <color auto="1"/>
      </right>
      <top style="dashed">
        <color auto="1"/>
      </top>
      <bottom style="dashed">
        <color auto="1"/>
      </bottom>
      <diagonal/>
    </border>
    <border>
      <left style="thick">
        <color auto="1"/>
      </left>
      <right/>
      <top style="dashed">
        <color auto="1"/>
      </top>
      <bottom style="thick">
        <color auto="1"/>
      </bottom>
      <diagonal/>
    </border>
    <border>
      <left/>
      <right style="thick">
        <color auto="1"/>
      </right>
      <top style="dashed">
        <color auto="1"/>
      </top>
      <bottom style="thick">
        <color auto="1"/>
      </bottom>
      <diagonal/>
    </border>
    <border>
      <left style="thick">
        <color auto="1"/>
      </left>
      <right/>
      <top style="thick">
        <color auto="1"/>
      </top>
      <bottom/>
      <diagonal/>
    </border>
    <border>
      <left/>
      <right/>
      <top style="thick">
        <color auto="1"/>
      </top>
      <bottom/>
      <diagonal/>
    </border>
    <border>
      <left style="dashed">
        <color auto="1"/>
      </left>
      <right style="thick">
        <color auto="1"/>
      </right>
      <top style="thick">
        <color auto="1"/>
      </top>
      <bottom/>
      <diagonal/>
    </border>
    <border>
      <left style="thick">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medium">
        <color auto="1"/>
      </bottom>
      <diagonal/>
    </border>
    <border>
      <left style="dashed">
        <color auto="1"/>
      </left>
      <right style="thick">
        <color auto="1"/>
      </right>
      <top style="medium">
        <color auto="1"/>
      </top>
      <bottom style="medium">
        <color auto="1"/>
      </bottom>
      <diagonal/>
    </border>
    <border>
      <left style="thick">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thick">
        <color auto="1"/>
      </right>
      <top style="medium">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thick">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dashed">
        <color auto="1"/>
      </left>
      <right style="thick">
        <color auto="1"/>
      </right>
      <top style="dashed">
        <color auto="1"/>
      </top>
      <bottom style="medium">
        <color auto="1"/>
      </bottom>
      <diagonal/>
    </border>
    <border>
      <left style="dashed">
        <color auto="1"/>
      </left>
      <right style="thick">
        <color auto="1"/>
      </right>
      <top style="medium">
        <color auto="1"/>
      </top>
      <bottom/>
      <diagonal/>
    </border>
    <border>
      <left style="thick">
        <color auto="1"/>
      </left>
      <right style="dashed">
        <color auto="1"/>
      </right>
      <top/>
      <bottom style="thick">
        <color auto="1"/>
      </bottom>
      <diagonal/>
    </border>
    <border>
      <left style="dashed">
        <color auto="1"/>
      </left>
      <right style="dashed">
        <color auto="1"/>
      </right>
      <top/>
      <bottom style="thick">
        <color auto="1"/>
      </bottom>
      <diagonal/>
    </border>
    <border>
      <left style="dashed">
        <color auto="1"/>
      </left>
      <right/>
      <top/>
      <bottom style="thick">
        <color auto="1"/>
      </bottom>
      <diagonal/>
    </border>
    <border>
      <left style="thick">
        <color auto="1"/>
      </left>
      <right style="dashed">
        <color auto="1"/>
      </right>
      <top style="medium">
        <color auto="1"/>
      </top>
      <bottom style="thick">
        <color auto="1"/>
      </bottom>
      <diagonal/>
    </border>
    <border>
      <left style="dashed">
        <color auto="1"/>
      </left>
      <right/>
      <top style="medium">
        <color auto="1"/>
      </top>
      <bottom style="thick">
        <color auto="1"/>
      </bottom>
      <diagonal/>
    </border>
    <border>
      <left style="dashed">
        <color auto="1"/>
      </left>
      <right style="thick">
        <color auto="1"/>
      </right>
      <top style="medium">
        <color auto="1"/>
      </top>
      <bottom style="thick">
        <color auto="1"/>
      </bottom>
      <diagonal/>
    </border>
    <border>
      <left style="thick">
        <color auto="1"/>
      </left>
      <right style="dashed">
        <color auto="1"/>
      </right>
      <top style="thick">
        <color auto="1"/>
      </top>
      <bottom/>
      <diagonal/>
    </border>
    <border>
      <left style="dashed">
        <color auto="1"/>
      </left>
      <right style="dashed">
        <color auto="1"/>
      </right>
      <top style="thick">
        <color auto="1"/>
      </top>
      <bottom/>
      <diagonal/>
    </border>
    <border>
      <left style="dashed">
        <color auto="1"/>
      </left>
      <right/>
      <top style="thick">
        <color auto="1"/>
      </top>
      <bottom/>
      <diagonal/>
    </border>
    <border>
      <left style="dashed">
        <color auto="1"/>
      </left>
      <right style="thick">
        <color auto="1"/>
      </right>
      <top/>
      <bottom style="thick">
        <color auto="1"/>
      </bottom>
      <diagonal/>
    </border>
    <border>
      <left style="thick">
        <color indexed="64"/>
      </left>
      <right style="dashed">
        <color indexed="64"/>
      </right>
      <top style="thick">
        <color indexed="64"/>
      </top>
      <bottom style="dashed">
        <color indexed="64"/>
      </bottom>
      <diagonal/>
    </border>
    <border>
      <left style="dashed">
        <color indexed="64"/>
      </left>
      <right style="thick">
        <color indexed="64"/>
      </right>
      <top style="thick">
        <color indexed="64"/>
      </top>
      <bottom style="dashed">
        <color indexed="64"/>
      </bottom>
      <diagonal/>
    </border>
    <border>
      <left style="thick">
        <color indexed="64"/>
      </left>
      <right style="dashed">
        <color indexed="64"/>
      </right>
      <top style="dashed">
        <color indexed="64"/>
      </top>
      <bottom/>
      <diagonal/>
    </border>
    <border>
      <left style="dashed">
        <color indexed="64"/>
      </left>
      <right style="thick">
        <color indexed="64"/>
      </right>
      <top style="dashed">
        <color indexed="64"/>
      </top>
      <bottom/>
      <diagonal/>
    </border>
    <border>
      <left style="medium">
        <color auto="1"/>
      </left>
      <right style="thick">
        <color indexed="64"/>
      </right>
      <top style="medium">
        <color auto="1"/>
      </top>
      <bottom/>
      <diagonal/>
    </border>
    <border>
      <left style="medium">
        <color auto="1"/>
      </left>
      <right style="thick">
        <color indexed="64"/>
      </right>
      <top/>
      <bottom style="medium">
        <color auto="1"/>
      </bottom>
      <diagonal/>
    </border>
    <border>
      <left style="medium">
        <color auto="1"/>
      </left>
      <right style="thick">
        <color indexed="64"/>
      </right>
      <top/>
      <bottom/>
      <diagonal/>
    </border>
    <border>
      <left style="medium">
        <color auto="1"/>
      </left>
      <right style="thick">
        <color indexed="64"/>
      </right>
      <top style="medium">
        <color auto="1"/>
      </top>
      <bottom style="medium">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bottom style="thin">
        <color auto="1"/>
      </bottom>
      <diagonal/>
    </border>
    <border>
      <left style="thick">
        <color indexed="64"/>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xf numFmtId="43" fontId="5" fillId="0" borderId="0" applyFont="0" applyFill="0" applyBorder="0" applyAlignment="0" applyProtection="0"/>
    <xf numFmtId="0" fontId="9" fillId="0" borderId="0" applyNumberFormat="0" applyFill="0" applyBorder="0" applyAlignment="0" applyProtection="0"/>
  </cellStyleXfs>
  <cellXfs count="166">
    <xf numFmtId="0" fontId="0" fillId="0" borderId="0" xfId="0"/>
    <xf numFmtId="0" fontId="3" fillId="0" borderId="0" xfId="0" applyFont="1"/>
    <xf numFmtId="0" fontId="3" fillId="0" borderId="2" xfId="0" applyFont="1" applyBorder="1"/>
    <xf numFmtId="0" fontId="4" fillId="0" borderId="3" xfId="0" applyFont="1" applyBorder="1" applyAlignment="1">
      <alignment vertical="center" wrapText="1"/>
    </xf>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4" fillId="0" borderId="7" xfId="0" applyFont="1" applyBorder="1" applyAlignment="1">
      <alignment vertical="center" wrapText="1"/>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0" fontId="0" fillId="0" borderId="0" xfId="0" applyAlignment="1">
      <alignment wrapText="1"/>
    </xf>
    <xf numFmtId="0" fontId="2" fillId="2" borderId="16" xfId="0" applyFont="1" applyFill="1" applyBorder="1"/>
    <xf numFmtId="0" fontId="3" fillId="2" borderId="17" xfId="0" applyFont="1" applyFill="1" applyBorder="1"/>
    <xf numFmtId="0" fontId="6" fillId="2" borderId="17" xfId="0" applyFont="1" applyFill="1" applyBorder="1" applyAlignment="1">
      <alignment horizontal="center"/>
    </xf>
    <xf numFmtId="0" fontId="6" fillId="2" borderId="18" xfId="0" applyFont="1" applyFill="1" applyBorder="1" applyAlignment="1">
      <alignment horizontal="center"/>
    </xf>
    <xf numFmtId="0" fontId="6" fillId="2" borderId="17" xfId="0" applyFont="1" applyFill="1" applyBorder="1" applyAlignment="1">
      <alignment horizontal="center" wrapText="1"/>
    </xf>
    <xf numFmtId="0" fontId="6" fillId="2" borderId="18" xfId="0" applyFont="1" applyFill="1" applyBorder="1" applyAlignment="1">
      <alignment horizontal="center" wrapText="1"/>
    </xf>
    <xf numFmtId="0" fontId="2" fillId="3" borderId="19" xfId="0" applyFont="1" applyFill="1" applyBorder="1" applyAlignment="1">
      <alignment horizontal="center" wrapText="1"/>
    </xf>
    <xf numFmtId="0" fontId="2" fillId="3" borderId="20" xfId="0" applyFont="1" applyFill="1" applyBorder="1" applyAlignment="1">
      <alignment horizontal="center" wrapText="1"/>
    </xf>
    <xf numFmtId="0" fontId="2" fillId="3" borderId="21" xfId="0" applyFont="1" applyFill="1" applyBorder="1" applyAlignment="1">
      <alignment horizontal="center" wrapText="1"/>
    </xf>
    <xf numFmtId="0" fontId="2" fillId="3" borderId="22" xfId="0" applyFont="1" applyFill="1" applyBorder="1" applyAlignment="1">
      <alignment horizontal="center" wrapText="1"/>
    </xf>
    <xf numFmtId="0" fontId="2" fillId="4" borderId="19" xfId="0" applyFont="1" applyFill="1" applyBorder="1" applyAlignment="1">
      <alignment horizontal="center" wrapText="1"/>
    </xf>
    <xf numFmtId="0" fontId="2" fillId="4" borderId="21" xfId="0" applyFont="1" applyFill="1" applyBorder="1" applyAlignment="1">
      <alignment horizontal="center" wrapText="1"/>
    </xf>
    <xf numFmtId="0" fontId="2" fillId="4" borderId="22" xfId="0" applyFont="1" applyFill="1" applyBorder="1" applyAlignment="1">
      <alignment horizontal="center" wrapText="1"/>
    </xf>
    <xf numFmtId="0" fontId="3" fillId="5" borderId="23" xfId="0" applyFont="1" applyFill="1" applyBorder="1"/>
    <xf numFmtId="0" fontId="3" fillId="5" borderId="24" xfId="0" applyFont="1" applyFill="1" applyBorder="1" applyAlignment="1">
      <alignment horizontal="center"/>
    </xf>
    <xf numFmtId="3" fontId="3" fillId="0" borderId="24" xfId="0" applyNumberFormat="1" applyFont="1" applyBorder="1" applyAlignment="1">
      <alignment horizontal="center"/>
    </xf>
    <xf numFmtId="3" fontId="3" fillId="0" borderId="24" xfId="1" applyNumberFormat="1" applyFont="1" applyBorder="1" applyAlignment="1">
      <alignment horizontal="center"/>
    </xf>
    <xf numFmtId="3" fontId="3" fillId="0" borderId="25" xfId="1" applyNumberFormat="1" applyFont="1" applyBorder="1" applyAlignment="1">
      <alignment horizontal="center"/>
    </xf>
    <xf numFmtId="3" fontId="3" fillId="0" borderId="26" xfId="1" applyNumberFormat="1" applyFont="1" applyBorder="1" applyAlignment="1">
      <alignment horizontal="center"/>
    </xf>
    <xf numFmtId="0" fontId="3" fillId="5" borderId="23" xfId="0" applyFont="1" applyFill="1" applyBorder="1" applyAlignment="1">
      <alignment wrapText="1"/>
    </xf>
    <xf numFmtId="0" fontId="3" fillId="5" borderId="25" xfId="0" applyFont="1" applyFill="1" applyBorder="1" applyAlignment="1">
      <alignment wrapText="1"/>
    </xf>
    <xf numFmtId="0" fontId="3" fillId="5" borderId="26" xfId="0" applyFont="1" applyFill="1" applyBorder="1" applyAlignment="1">
      <alignment wrapText="1"/>
    </xf>
    <xf numFmtId="0" fontId="3" fillId="5" borderId="2" xfId="0" applyFont="1" applyFill="1" applyBorder="1"/>
    <xf numFmtId="0" fontId="3" fillId="5" borderId="27" xfId="0" applyFont="1" applyFill="1" applyBorder="1" applyAlignment="1">
      <alignment horizontal="center"/>
    </xf>
    <xf numFmtId="3" fontId="3" fillId="0" borderId="27" xfId="0" applyNumberFormat="1" applyFont="1" applyBorder="1" applyAlignment="1">
      <alignment horizontal="center"/>
    </xf>
    <xf numFmtId="3" fontId="3" fillId="0" borderId="27" xfId="1" applyNumberFormat="1" applyFont="1" applyBorder="1" applyAlignment="1">
      <alignment horizontal="center"/>
    </xf>
    <xf numFmtId="3" fontId="3" fillId="0" borderId="28" xfId="1" applyNumberFormat="1" applyFont="1" applyBorder="1" applyAlignment="1">
      <alignment horizontal="center"/>
    </xf>
    <xf numFmtId="3" fontId="3" fillId="0" borderId="3" xfId="1" applyNumberFormat="1" applyFont="1" applyBorder="1" applyAlignment="1">
      <alignment horizontal="center"/>
    </xf>
    <xf numFmtId="0" fontId="3" fillId="5" borderId="2" xfId="0" applyFont="1" applyFill="1" applyBorder="1" applyAlignment="1">
      <alignment wrapText="1"/>
    </xf>
    <xf numFmtId="0" fontId="3" fillId="5" borderId="28" xfId="0" applyFont="1" applyFill="1" applyBorder="1" applyAlignment="1">
      <alignment wrapText="1"/>
    </xf>
    <xf numFmtId="0" fontId="3" fillId="5" borderId="3" xfId="0" applyFont="1" applyFill="1" applyBorder="1" applyAlignment="1">
      <alignment wrapText="1"/>
    </xf>
    <xf numFmtId="0" fontId="3" fillId="5" borderId="29" xfId="0" applyFont="1" applyFill="1" applyBorder="1"/>
    <xf numFmtId="0" fontId="3" fillId="5" borderId="30" xfId="0" applyFont="1" applyFill="1" applyBorder="1"/>
    <xf numFmtId="0" fontId="3" fillId="5" borderId="30" xfId="0" applyFont="1" applyFill="1" applyBorder="1" applyAlignment="1">
      <alignment horizontal="center"/>
    </xf>
    <xf numFmtId="3" fontId="3" fillId="0" borderId="30" xfId="0" applyNumberFormat="1" applyFont="1" applyBorder="1" applyAlignment="1">
      <alignment horizontal="center"/>
    </xf>
    <xf numFmtId="3" fontId="3" fillId="0" borderId="31" xfId="0" applyNumberFormat="1" applyFont="1" applyBorder="1" applyAlignment="1">
      <alignment horizontal="center"/>
    </xf>
    <xf numFmtId="3" fontId="3" fillId="0" borderId="32" xfId="0" applyNumberFormat="1" applyFont="1" applyBorder="1" applyAlignment="1">
      <alignment horizontal="center"/>
    </xf>
    <xf numFmtId="0" fontId="3" fillId="5" borderId="29" xfId="0" applyFont="1" applyFill="1" applyBorder="1" applyAlignment="1">
      <alignment wrapText="1"/>
    </xf>
    <xf numFmtId="0" fontId="3" fillId="5" borderId="31" xfId="0" applyFont="1" applyFill="1" applyBorder="1" applyAlignment="1">
      <alignment wrapText="1"/>
    </xf>
    <xf numFmtId="0" fontId="3" fillId="5" borderId="32" xfId="0" applyFont="1" applyFill="1" applyBorder="1" applyAlignment="1">
      <alignment wrapText="1"/>
    </xf>
    <xf numFmtId="0" fontId="3" fillId="6" borderId="19" xfId="0" applyFont="1" applyFill="1" applyBorder="1"/>
    <xf numFmtId="0" fontId="3" fillId="6" borderId="20" xfId="0" applyFont="1" applyFill="1" applyBorder="1"/>
    <xf numFmtId="0" fontId="3" fillId="6" borderId="20" xfId="0" applyFont="1" applyFill="1" applyBorder="1" applyAlignment="1">
      <alignment horizontal="center"/>
    </xf>
    <xf numFmtId="3" fontId="3" fillId="0" borderId="20" xfId="0" applyNumberFormat="1" applyFont="1" applyBorder="1" applyAlignment="1">
      <alignment horizontal="center"/>
    </xf>
    <xf numFmtId="0" fontId="3" fillId="5" borderId="19" xfId="0" applyFont="1" applyFill="1" applyBorder="1" applyAlignment="1">
      <alignment wrapText="1"/>
    </xf>
    <xf numFmtId="0" fontId="3" fillId="5" borderId="21" xfId="0" applyFont="1" applyFill="1" applyBorder="1" applyAlignment="1">
      <alignment wrapText="1"/>
    </xf>
    <xf numFmtId="0" fontId="3" fillId="5" borderId="22" xfId="0" applyFont="1" applyFill="1" applyBorder="1" applyAlignment="1">
      <alignment wrapText="1"/>
    </xf>
    <xf numFmtId="3" fontId="2" fillId="3" borderId="20" xfId="0" applyNumberFormat="1" applyFont="1" applyFill="1" applyBorder="1" applyAlignment="1">
      <alignment horizontal="center" wrapText="1"/>
    </xf>
    <xf numFmtId="0" fontId="2" fillId="3" borderId="33" xfId="0" applyFont="1" applyFill="1" applyBorder="1" applyAlignment="1">
      <alignment horizontal="center" wrapText="1"/>
    </xf>
    <xf numFmtId="164" fontId="3" fillId="6" borderId="24" xfId="0" applyNumberFormat="1" applyFont="1" applyFill="1" applyBorder="1"/>
    <xf numFmtId="0" fontId="3" fillId="0" borderId="24" xfId="0" applyFont="1" applyBorder="1"/>
    <xf numFmtId="164" fontId="3" fillId="6" borderId="30" xfId="0" applyNumberFormat="1" applyFont="1" applyFill="1" applyBorder="1"/>
    <xf numFmtId="0" fontId="3" fillId="0" borderId="30" xfId="0" applyFont="1" applyBorder="1"/>
    <xf numFmtId="3" fontId="3" fillId="0" borderId="30" xfId="1" applyNumberFormat="1" applyFont="1" applyBorder="1" applyAlignment="1">
      <alignment horizontal="center"/>
    </xf>
    <xf numFmtId="3" fontId="3" fillId="0" borderId="31" xfId="1" applyNumberFormat="1" applyFont="1" applyBorder="1" applyAlignment="1">
      <alignment horizontal="center"/>
    </xf>
    <xf numFmtId="3" fontId="3" fillId="0" borderId="32" xfId="1" applyNumberFormat="1" applyFont="1" applyBorder="1" applyAlignment="1">
      <alignment horizontal="center"/>
    </xf>
    <xf numFmtId="3" fontId="3" fillId="6" borderId="20" xfId="1" applyNumberFormat="1" applyFont="1" applyFill="1" applyBorder="1" applyAlignment="1">
      <alignment horizontal="center"/>
    </xf>
    <xf numFmtId="0" fontId="3" fillId="0" borderId="34" xfId="0" applyFont="1" applyBorder="1"/>
    <xf numFmtId="0" fontId="3" fillId="0" borderId="35" xfId="0" applyFont="1" applyBorder="1"/>
    <xf numFmtId="0" fontId="2" fillId="0" borderId="35" xfId="0" applyFont="1" applyBorder="1"/>
    <xf numFmtId="3" fontId="2" fillId="0" borderId="35" xfId="0" applyNumberFormat="1" applyFont="1" applyBorder="1" applyAlignment="1">
      <alignment horizontal="center"/>
    </xf>
    <xf numFmtId="3" fontId="2" fillId="0" borderId="36" xfId="0" applyNumberFormat="1" applyFont="1" applyBorder="1" applyAlignment="1">
      <alignment horizontal="center"/>
    </xf>
    <xf numFmtId="0" fontId="3" fillId="5" borderId="37" xfId="0" applyFont="1" applyFill="1" applyBorder="1" applyAlignment="1">
      <alignment wrapText="1"/>
    </xf>
    <xf numFmtId="0" fontId="3" fillId="5" borderId="38" xfId="0" applyFont="1" applyFill="1" applyBorder="1" applyAlignment="1">
      <alignment wrapText="1"/>
    </xf>
    <xf numFmtId="0" fontId="3" fillId="5" borderId="39" xfId="0" applyFont="1" applyFill="1" applyBorder="1" applyAlignment="1">
      <alignment wrapText="1"/>
    </xf>
    <xf numFmtId="0" fontId="2" fillId="0" borderId="0" xfId="0" applyFont="1"/>
    <xf numFmtId="3" fontId="3" fillId="0" borderId="0" xfId="0" applyNumberFormat="1" applyFont="1"/>
    <xf numFmtId="0" fontId="3" fillId="0" borderId="0" xfId="0" applyFont="1" applyAlignment="1">
      <alignment wrapText="1"/>
    </xf>
    <xf numFmtId="0" fontId="2" fillId="7" borderId="8" xfId="0" applyFont="1" applyFill="1" applyBorder="1" applyAlignment="1">
      <alignment horizontal="center" wrapText="1"/>
    </xf>
    <xf numFmtId="0" fontId="2" fillId="7" borderId="9" xfId="0" applyFont="1" applyFill="1" applyBorder="1" applyAlignment="1">
      <alignment horizontal="center" wrapText="1"/>
    </xf>
    <xf numFmtId="0" fontId="3" fillId="7" borderId="6" xfId="0" applyFont="1" applyFill="1" applyBorder="1" applyAlignment="1">
      <alignment horizontal="left" indent="2"/>
    </xf>
    <xf numFmtId="0" fontId="3" fillId="7" borderId="7" xfId="0" applyFont="1" applyFill="1" applyBorder="1" applyAlignment="1">
      <alignment horizontal="center"/>
    </xf>
    <xf numFmtId="0" fontId="3" fillId="7" borderId="2" xfId="0" applyFont="1" applyFill="1" applyBorder="1" applyAlignment="1">
      <alignment horizontal="left" indent="2"/>
    </xf>
    <xf numFmtId="0" fontId="3" fillId="7" borderId="3" xfId="0" applyFont="1" applyFill="1" applyBorder="1" applyAlignment="1">
      <alignment horizontal="center"/>
    </xf>
    <xf numFmtId="0" fontId="3" fillId="7" borderId="4" xfId="0" applyFont="1" applyFill="1" applyBorder="1" applyAlignment="1">
      <alignment horizontal="left" indent="2"/>
    </xf>
    <xf numFmtId="0" fontId="3" fillId="7" borderId="5" xfId="0" applyFont="1" applyFill="1" applyBorder="1" applyAlignment="1">
      <alignment horizontal="center"/>
    </xf>
    <xf numFmtId="0" fontId="6" fillId="6" borderId="0" xfId="0" applyFont="1" applyFill="1" applyAlignment="1">
      <alignment horizontal="left" indent="1"/>
    </xf>
    <xf numFmtId="0" fontId="3" fillId="6" borderId="0" xfId="0" applyFont="1" applyFill="1" applyAlignment="1">
      <alignment horizontal="center"/>
    </xf>
    <xf numFmtId="0" fontId="6" fillId="0" borderId="0" xfId="0" applyFont="1" applyAlignment="1">
      <alignment horizontal="left" indent="1"/>
    </xf>
    <xf numFmtId="0" fontId="8" fillId="0" borderId="0" xfId="0" applyFont="1" applyAlignment="1">
      <alignment horizontal="left" indent="1"/>
    </xf>
    <xf numFmtId="0" fontId="2" fillId="2" borderId="40" xfId="0" applyFont="1" applyFill="1" applyBorder="1"/>
    <xf numFmtId="0" fontId="3" fillId="2" borderId="41" xfId="0" applyFont="1" applyFill="1" applyBorder="1"/>
    <xf numFmtId="0" fontId="6" fillId="2" borderId="41" xfId="0" applyFont="1" applyFill="1" applyBorder="1" applyAlignment="1">
      <alignment horizontal="center"/>
    </xf>
    <xf numFmtId="0" fontId="6" fillId="2" borderId="42" xfId="0" applyFont="1" applyFill="1" applyBorder="1" applyAlignment="1">
      <alignment horizontal="center"/>
    </xf>
    <xf numFmtId="0" fontId="3" fillId="0" borderId="24" xfId="0" applyFont="1" applyBorder="1" applyAlignment="1">
      <alignment horizontal="center"/>
    </xf>
    <xf numFmtId="0" fontId="3" fillId="0" borderId="0" xfId="0" applyFont="1" applyAlignment="1">
      <alignment horizontal="center"/>
    </xf>
    <xf numFmtId="0" fontId="3" fillId="0" borderId="27" xfId="0" applyFont="1" applyBorder="1" applyAlignment="1">
      <alignment horizontal="center"/>
    </xf>
    <xf numFmtId="0" fontId="3" fillId="0" borderId="29" xfId="0" applyFont="1" applyBorder="1"/>
    <xf numFmtId="0" fontId="3" fillId="0" borderId="30" xfId="0" applyFont="1" applyBorder="1" applyAlignment="1">
      <alignment horizontal="center"/>
    </xf>
    <xf numFmtId="3" fontId="2" fillId="3" borderId="21" xfId="0" applyNumberFormat="1" applyFont="1" applyFill="1" applyBorder="1" applyAlignment="1">
      <alignment horizontal="center" wrapText="1"/>
    </xf>
    <xf numFmtId="3" fontId="2" fillId="3" borderId="22" xfId="0" applyNumberFormat="1" applyFont="1" applyFill="1" applyBorder="1" applyAlignment="1">
      <alignment horizontal="center" wrapText="1"/>
    </xf>
    <xf numFmtId="0" fontId="3" fillId="6" borderId="30" xfId="0" applyFont="1" applyFill="1" applyBorder="1"/>
    <xf numFmtId="3" fontId="2" fillId="0" borderId="35" xfId="0" applyNumberFormat="1" applyFont="1" applyBorder="1"/>
    <xf numFmtId="3" fontId="2" fillId="0" borderId="36" xfId="0" applyNumberFormat="1" applyFont="1" applyBorder="1"/>
    <xf numFmtId="3" fontId="2" fillId="0" borderId="43" xfId="0" applyNumberFormat="1" applyFont="1" applyBorder="1"/>
    <xf numFmtId="0" fontId="0" fillId="0" borderId="0" xfId="0" applyAlignment="1">
      <alignment horizontal="left" vertical="top" wrapText="1"/>
    </xf>
    <xf numFmtId="0" fontId="10" fillId="8" borderId="0" xfId="0" applyFont="1" applyFill="1"/>
    <xf numFmtId="49" fontId="10" fillId="8" borderId="0" xfId="0" applyNumberFormat="1" applyFont="1" applyFill="1" applyAlignment="1">
      <alignment horizontal="center" vertical="center"/>
    </xf>
    <xf numFmtId="0" fontId="10" fillId="0" borderId="0" xfId="0" applyFont="1"/>
    <xf numFmtId="49" fontId="10" fillId="3" borderId="2" xfId="0" applyNumberFormat="1" applyFont="1" applyFill="1" applyBorder="1" applyAlignment="1">
      <alignment horizontal="center" vertical="center"/>
    </xf>
    <xf numFmtId="14" fontId="10" fillId="0" borderId="3" xfId="0" applyNumberFormat="1" applyFont="1" applyBorder="1" applyAlignment="1">
      <alignment horizontal="left" wrapText="1"/>
    </xf>
    <xf numFmtId="14" fontId="10" fillId="0" borderId="3" xfId="0" applyNumberFormat="1" applyFont="1" applyBorder="1" applyAlignment="1">
      <alignment horizontal="left" vertical="center" wrapText="1"/>
    </xf>
    <xf numFmtId="49" fontId="10" fillId="3" borderId="46" xfId="0" applyNumberFormat="1" applyFont="1" applyFill="1" applyBorder="1" applyAlignment="1">
      <alignment horizontal="center" vertical="center"/>
    </xf>
    <xf numFmtId="14" fontId="10" fillId="0" borderId="47" xfId="0" applyNumberFormat="1" applyFont="1" applyBorder="1" applyAlignment="1">
      <alignment horizontal="left" vertical="center" wrapText="1"/>
    </xf>
    <xf numFmtId="49" fontId="10" fillId="6" borderId="6" xfId="0" applyNumberFormat="1" applyFont="1" applyFill="1" applyBorder="1" applyAlignment="1">
      <alignment horizontal="center" vertical="center"/>
    </xf>
    <xf numFmtId="49" fontId="10" fillId="6" borderId="2" xfId="0" applyNumberFormat="1" applyFont="1" applyFill="1" applyBorder="1" applyAlignment="1">
      <alignment horizontal="center" vertical="center"/>
    </xf>
    <xf numFmtId="0" fontId="3" fillId="0" borderId="49" xfId="0" applyFont="1" applyBorder="1" applyAlignment="1">
      <alignment vertical="top" wrapText="1"/>
    </xf>
    <xf numFmtId="0" fontId="3" fillId="0" borderId="50" xfId="0" applyFont="1" applyBorder="1" applyAlignment="1">
      <alignment horizontal="left" vertical="center" indent="1"/>
    </xf>
    <xf numFmtId="49" fontId="10" fillId="0" borderId="2" xfId="0" applyNumberFormat="1" applyFont="1" applyBorder="1" applyAlignment="1">
      <alignment horizontal="center" vertical="center"/>
    </xf>
    <xf numFmtId="0" fontId="3" fillId="0" borderId="49" xfId="0" applyFont="1" applyBorder="1" applyAlignment="1">
      <alignment horizontal="left" vertical="center" indent="1"/>
    </xf>
    <xf numFmtId="0" fontId="3" fillId="2" borderId="51" xfId="0" applyFont="1" applyFill="1" applyBorder="1" applyAlignment="1">
      <alignment wrapText="1"/>
    </xf>
    <xf numFmtId="0" fontId="12" fillId="0" borderId="50" xfId="0" applyFont="1" applyBorder="1" applyAlignment="1">
      <alignment horizontal="justify" vertical="center"/>
    </xf>
    <xf numFmtId="0" fontId="12" fillId="0" borderId="52" xfId="0" applyFont="1" applyBorder="1" applyAlignment="1">
      <alignment horizontal="justify" vertical="center"/>
    </xf>
    <xf numFmtId="0" fontId="3" fillId="0" borderId="49" xfId="0" applyFont="1" applyBorder="1"/>
    <xf numFmtId="0" fontId="3" fillId="2" borderId="51" xfId="0" applyFont="1" applyFill="1" applyBorder="1"/>
    <xf numFmtId="0" fontId="4" fillId="0" borderId="50" xfId="0" applyFont="1" applyBorder="1" applyAlignment="1">
      <alignment vertical="center" wrapText="1"/>
    </xf>
    <xf numFmtId="0" fontId="13" fillId="0" borderId="50" xfId="2" applyFont="1" applyBorder="1" applyAlignment="1">
      <alignment vertical="center" wrapText="1"/>
    </xf>
    <xf numFmtId="49" fontId="10" fillId="0" borderId="0" xfId="0" applyNumberFormat="1" applyFont="1" applyAlignment="1">
      <alignment horizontal="center" vertical="center"/>
    </xf>
    <xf numFmtId="49" fontId="10" fillId="0" borderId="46" xfId="0" applyNumberFormat="1" applyFont="1" applyBorder="1" applyAlignment="1">
      <alignment horizontal="center" vertical="center"/>
    </xf>
    <xf numFmtId="0" fontId="3" fillId="0" borderId="48" xfId="0" applyFont="1" applyBorder="1"/>
    <xf numFmtId="49" fontId="10" fillId="0" borderId="6" xfId="0" applyNumberFormat="1" applyFont="1" applyBorder="1" applyAlignment="1">
      <alignment horizontal="center" vertical="center"/>
    </xf>
    <xf numFmtId="0" fontId="12" fillId="0" borderId="53" xfId="0" applyFont="1" applyBorder="1" applyAlignment="1">
      <alignment horizontal="justify" vertical="center"/>
    </xf>
    <xf numFmtId="0" fontId="2" fillId="2" borderId="51" xfId="0" applyFont="1" applyFill="1" applyBorder="1"/>
    <xf numFmtId="49" fontId="11" fillId="3" borderId="44" xfId="0" applyNumberFormat="1" applyFont="1" applyFill="1" applyBorder="1" applyAlignment="1">
      <alignment horizontal="center" vertical="center"/>
    </xf>
    <xf numFmtId="0" fontId="11" fillId="0" borderId="45" xfId="0" applyFont="1" applyBorder="1"/>
    <xf numFmtId="0" fontId="6" fillId="0" borderId="50" xfId="0" applyFont="1" applyBorder="1" applyAlignment="1">
      <alignment wrapText="1"/>
    </xf>
    <xf numFmtId="49" fontId="10" fillId="2" borderId="54" xfId="0" applyNumberFormat="1" applyFont="1" applyFill="1" applyBorder="1" applyAlignment="1">
      <alignment horizontal="center" vertical="center"/>
    </xf>
    <xf numFmtId="0" fontId="10" fillId="2" borderId="51" xfId="0" applyFont="1" applyFill="1" applyBorder="1"/>
    <xf numFmtId="0" fontId="2" fillId="2" borderId="54" xfId="0" applyFont="1" applyFill="1" applyBorder="1"/>
    <xf numFmtId="49" fontId="11" fillId="2" borderId="54" xfId="0" applyNumberFormat="1" applyFont="1" applyFill="1" applyBorder="1" applyAlignment="1">
      <alignment horizontal="left" vertical="center"/>
    </xf>
    <xf numFmtId="0" fontId="2" fillId="2" borderId="1" xfId="0" applyFont="1" applyFill="1" applyBorder="1" applyAlignment="1">
      <alignment vertical="top" wrapText="1"/>
    </xf>
    <xf numFmtId="0" fontId="14" fillId="2" borderId="1" xfId="0" applyFont="1" applyFill="1" applyBorder="1" applyAlignment="1">
      <alignment wrapText="1"/>
    </xf>
    <xf numFmtId="0" fontId="0" fillId="0" borderId="1" xfId="0" applyBorder="1" applyAlignment="1">
      <alignment horizontal="left" vertical="top" wrapText="1"/>
    </xf>
    <xf numFmtId="0" fontId="3" fillId="0" borderId="0" xfId="0" applyFont="1" applyAlignment="1">
      <alignment horizontal="left" vertical="top" wrapText="1"/>
    </xf>
    <xf numFmtId="0" fontId="0" fillId="10" borderId="0" xfId="0" applyFill="1"/>
    <xf numFmtId="14" fontId="11" fillId="0" borderId="3" xfId="0" applyNumberFormat="1" applyFont="1" applyBorder="1" applyAlignment="1">
      <alignment horizontal="left" wrapText="1"/>
    </xf>
    <xf numFmtId="0" fontId="0" fillId="0" borderId="1" xfId="0" applyBorder="1" applyAlignment="1">
      <alignment wrapText="1"/>
    </xf>
    <xf numFmtId="49" fontId="3" fillId="0" borderId="0" xfId="0" applyNumberFormat="1" applyFont="1" applyAlignment="1">
      <alignment horizontal="left" vertical="top" wrapText="1"/>
    </xf>
    <xf numFmtId="0" fontId="0" fillId="6" borderId="1" xfId="0" applyFill="1" applyBorder="1" applyAlignment="1">
      <alignment horizontal="justify" vertical="top" wrapText="1"/>
    </xf>
    <xf numFmtId="0" fontId="9" fillId="0" borderId="49" xfId="2" applyBorder="1" applyAlignment="1">
      <alignment vertical="center" wrapText="1"/>
    </xf>
    <xf numFmtId="0" fontId="2" fillId="2" borderId="55" xfId="0" applyFont="1" applyFill="1" applyBorder="1" applyAlignment="1">
      <alignment wrapText="1"/>
    </xf>
    <xf numFmtId="0" fontId="1" fillId="2" borderId="56" xfId="0" applyFont="1" applyFill="1" applyBorder="1" applyAlignment="1">
      <alignment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7" fillId="0" borderId="0" xfId="0" applyFont="1" applyAlignment="1">
      <alignment wrapText="1"/>
    </xf>
    <xf numFmtId="0" fontId="8" fillId="0" borderId="0" xfId="0" applyFont="1" applyAlignment="1">
      <alignment wrapText="1"/>
    </xf>
    <xf numFmtId="0" fontId="1" fillId="9" borderId="0" xfId="0" applyFont="1" applyFill="1"/>
    <xf numFmtId="0" fontId="0" fillId="9" borderId="0" xfId="0" applyFill="1"/>
    <xf numFmtId="0" fontId="0" fillId="0" borderId="0" xfId="0"/>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ineering@huntsvilletx.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5D3F-02D5-43F8-A99F-B926D1AFF2A3}">
  <sheetPr codeName="Sheet7">
    <tabColor rgb="FFFFFF99"/>
    <pageSetUpPr fitToPage="1"/>
  </sheetPr>
  <dimension ref="A1:D129"/>
  <sheetViews>
    <sheetView tabSelected="1" workbookViewId="0">
      <selection activeCell="C138" sqref="C138"/>
    </sheetView>
  </sheetViews>
  <sheetFormatPr defaultRowHeight="15.75" x14ac:dyDescent="0.25"/>
  <cols>
    <col min="1" max="1" width="3.140625" style="111" customWidth="1"/>
    <col min="2" max="2" width="42.28515625" style="130" customWidth="1"/>
    <col min="3" max="3" width="141.5703125" style="111" customWidth="1"/>
    <col min="4" max="4" width="3.140625" style="111" customWidth="1"/>
    <col min="5" max="16384" width="9.140625" style="111"/>
  </cols>
  <sheetData>
    <row r="1" spans="1:4" ht="16.5" thickBot="1" x14ac:dyDescent="0.3">
      <c r="A1" s="109"/>
      <c r="B1" s="110"/>
      <c r="C1" s="109" t="s">
        <v>30</v>
      </c>
      <c r="D1" s="109"/>
    </row>
    <row r="2" spans="1:4" ht="16.5" thickTop="1" x14ac:dyDescent="0.25">
      <c r="A2" s="109"/>
      <c r="B2" s="136" t="s">
        <v>184</v>
      </c>
      <c r="C2" s="137" t="s">
        <v>185</v>
      </c>
      <c r="D2" s="109"/>
    </row>
    <row r="3" spans="1:4" x14ac:dyDescent="0.25">
      <c r="A3" s="109"/>
      <c r="B3" s="112" t="s">
        <v>30</v>
      </c>
      <c r="C3" s="148" t="s">
        <v>197</v>
      </c>
      <c r="D3" s="109"/>
    </row>
    <row r="4" spans="1:4" x14ac:dyDescent="0.25">
      <c r="A4" s="109"/>
      <c r="B4" s="112" t="s">
        <v>30</v>
      </c>
      <c r="C4" s="113" t="s">
        <v>30</v>
      </c>
      <c r="D4" s="109"/>
    </row>
    <row r="5" spans="1:4" x14ac:dyDescent="0.25">
      <c r="A5" s="109"/>
      <c r="B5" s="112"/>
      <c r="C5" s="114" t="s">
        <v>177</v>
      </c>
      <c r="D5" s="109"/>
    </row>
    <row r="6" spans="1:4" ht="16.5" thickBot="1" x14ac:dyDescent="0.3">
      <c r="A6" s="109"/>
      <c r="B6" s="115"/>
      <c r="C6" s="116" t="s">
        <v>81</v>
      </c>
      <c r="D6" s="109"/>
    </row>
    <row r="7" spans="1:4" ht="16.5" thickBot="1" x14ac:dyDescent="0.3">
      <c r="A7" s="109"/>
      <c r="B7" s="139" t="s">
        <v>179</v>
      </c>
      <c r="C7" s="140" t="s">
        <v>178</v>
      </c>
      <c r="D7" s="109"/>
    </row>
    <row r="8" spans="1:4" ht="20.100000000000001" customHeight="1" thickBot="1" x14ac:dyDescent="0.3">
      <c r="A8" s="109"/>
      <c r="B8" s="141" t="s">
        <v>182</v>
      </c>
      <c r="C8" s="135" t="s">
        <v>30</v>
      </c>
      <c r="D8" s="109"/>
    </row>
    <row r="9" spans="1:4" ht="120.75" thickBot="1" x14ac:dyDescent="0.3">
      <c r="A9" s="109"/>
      <c r="B9" s="117"/>
      <c r="C9" s="119" t="s">
        <v>200</v>
      </c>
      <c r="D9" s="109"/>
    </row>
    <row r="10" spans="1:4" ht="20.100000000000001" customHeight="1" thickBot="1" x14ac:dyDescent="0.3">
      <c r="A10" s="109"/>
      <c r="B10" s="141" t="s">
        <v>183</v>
      </c>
      <c r="C10" s="135" t="s">
        <v>202</v>
      </c>
      <c r="D10" s="109"/>
    </row>
    <row r="11" spans="1:4" x14ac:dyDescent="0.25">
      <c r="A11" s="109"/>
      <c r="B11" s="117"/>
      <c r="C11" s="120" t="s">
        <v>201</v>
      </c>
      <c r="D11" s="109"/>
    </row>
    <row r="12" spans="1:4" ht="21" customHeight="1" x14ac:dyDescent="0.25">
      <c r="A12" s="109"/>
      <c r="B12" s="118"/>
      <c r="C12" s="120" t="s">
        <v>82</v>
      </c>
      <c r="D12" s="109"/>
    </row>
    <row r="13" spans="1:4" x14ac:dyDescent="0.25">
      <c r="A13" s="109"/>
      <c r="B13" s="118"/>
      <c r="C13" s="120" t="s">
        <v>83</v>
      </c>
      <c r="D13" s="109"/>
    </row>
    <row r="14" spans="1:4" x14ac:dyDescent="0.25">
      <c r="A14" s="109"/>
      <c r="B14" s="118"/>
      <c r="C14" s="120" t="s">
        <v>84</v>
      </c>
      <c r="D14" s="109"/>
    </row>
    <row r="15" spans="1:4" x14ac:dyDescent="0.25">
      <c r="A15" s="109"/>
      <c r="B15" s="118"/>
      <c r="C15" s="120" t="s">
        <v>85</v>
      </c>
      <c r="D15" s="109"/>
    </row>
    <row r="16" spans="1:4" x14ac:dyDescent="0.25">
      <c r="A16" s="109"/>
      <c r="B16" s="121"/>
      <c r="C16" s="120" t="s">
        <v>86</v>
      </c>
      <c r="D16" s="109"/>
    </row>
    <row r="17" spans="1:4" x14ac:dyDescent="0.25">
      <c r="A17" s="109"/>
      <c r="B17" s="121"/>
      <c r="C17" s="120" t="s">
        <v>87</v>
      </c>
      <c r="D17" s="109"/>
    </row>
    <row r="18" spans="1:4" x14ac:dyDescent="0.25">
      <c r="A18" s="109"/>
      <c r="B18" s="121"/>
      <c r="C18" s="120" t="s">
        <v>88</v>
      </c>
      <c r="D18" s="109"/>
    </row>
    <row r="19" spans="1:4" x14ac:dyDescent="0.25">
      <c r="A19" s="109"/>
      <c r="B19" s="121"/>
      <c r="C19" s="120" t="s">
        <v>89</v>
      </c>
      <c r="D19" s="109"/>
    </row>
    <row r="20" spans="1:4" x14ac:dyDescent="0.25">
      <c r="A20" s="109"/>
      <c r="B20" s="121"/>
      <c r="C20" s="120" t="s">
        <v>90</v>
      </c>
      <c r="D20" s="109"/>
    </row>
    <row r="21" spans="1:4" x14ac:dyDescent="0.25">
      <c r="A21" s="109"/>
      <c r="B21" s="121"/>
      <c r="C21" s="120" t="s">
        <v>91</v>
      </c>
      <c r="D21" s="109"/>
    </row>
    <row r="22" spans="1:4" x14ac:dyDescent="0.25">
      <c r="A22" s="109"/>
      <c r="B22" s="121"/>
      <c r="C22" s="120" t="s">
        <v>92</v>
      </c>
      <c r="D22" s="109"/>
    </row>
    <row r="23" spans="1:4" x14ac:dyDescent="0.25">
      <c r="A23" s="109"/>
      <c r="B23" s="121"/>
      <c r="C23" s="120" t="s">
        <v>93</v>
      </c>
      <c r="D23" s="109"/>
    </row>
    <row r="24" spans="1:4" x14ac:dyDescent="0.25">
      <c r="A24" s="109"/>
      <c r="B24" s="121"/>
      <c r="C24" s="120" t="s">
        <v>94</v>
      </c>
      <c r="D24" s="109"/>
    </row>
    <row r="25" spans="1:4" ht="16.5" thickBot="1" x14ac:dyDescent="0.3">
      <c r="A25" s="109"/>
      <c r="B25" s="121"/>
      <c r="C25" s="122" t="s">
        <v>95</v>
      </c>
      <c r="D25" s="109"/>
    </row>
    <row r="26" spans="1:4" ht="45.75" thickBot="1" x14ac:dyDescent="0.3">
      <c r="A26" s="109"/>
      <c r="B26" s="131"/>
      <c r="C26" s="138" t="s">
        <v>96</v>
      </c>
      <c r="D26" s="109"/>
    </row>
    <row r="27" spans="1:4" ht="75.75" thickBot="1" x14ac:dyDescent="0.3">
      <c r="A27" s="109"/>
      <c r="B27" s="142" t="s">
        <v>181</v>
      </c>
      <c r="C27" s="123" t="s">
        <v>188</v>
      </c>
      <c r="D27" s="109"/>
    </row>
    <row r="28" spans="1:4" x14ac:dyDescent="0.25">
      <c r="A28" s="109"/>
      <c r="B28" s="133"/>
      <c r="C28" s="134" t="s">
        <v>97</v>
      </c>
      <c r="D28" s="109"/>
    </row>
    <row r="29" spans="1:4" x14ac:dyDescent="0.25">
      <c r="A29" s="109"/>
      <c r="B29" s="121"/>
      <c r="C29" s="124" t="s">
        <v>98</v>
      </c>
      <c r="D29" s="109"/>
    </row>
    <row r="30" spans="1:4" x14ac:dyDescent="0.25">
      <c r="A30" s="109"/>
      <c r="B30" s="121"/>
      <c r="C30" s="124" t="s">
        <v>99</v>
      </c>
      <c r="D30" s="109"/>
    </row>
    <row r="31" spans="1:4" x14ac:dyDescent="0.25">
      <c r="A31" s="109"/>
      <c r="B31" s="121"/>
      <c r="C31" s="124" t="s">
        <v>100</v>
      </c>
      <c r="D31" s="109"/>
    </row>
    <row r="32" spans="1:4" x14ac:dyDescent="0.25">
      <c r="A32" s="109"/>
      <c r="B32" s="121"/>
      <c r="C32" s="124" t="s">
        <v>101</v>
      </c>
      <c r="D32" s="109"/>
    </row>
    <row r="33" spans="1:4" x14ac:dyDescent="0.25">
      <c r="A33" s="109"/>
      <c r="B33" s="121"/>
      <c r="C33" s="124" t="s">
        <v>102</v>
      </c>
      <c r="D33" s="109"/>
    </row>
    <row r="34" spans="1:4" x14ac:dyDescent="0.25">
      <c r="A34" s="109"/>
      <c r="B34" s="121"/>
      <c r="C34" s="124" t="s">
        <v>103</v>
      </c>
      <c r="D34" s="109"/>
    </row>
    <row r="35" spans="1:4" x14ac:dyDescent="0.25">
      <c r="A35" s="109"/>
      <c r="B35" s="121"/>
      <c r="C35" s="124"/>
      <c r="D35" s="109"/>
    </row>
    <row r="36" spans="1:4" x14ac:dyDescent="0.25">
      <c r="A36" s="109"/>
      <c r="B36" s="121"/>
      <c r="C36" s="125" t="s">
        <v>104</v>
      </c>
      <c r="D36" s="109"/>
    </row>
    <row r="37" spans="1:4" x14ac:dyDescent="0.25">
      <c r="A37" s="109"/>
      <c r="B37" s="121"/>
      <c r="C37" s="124" t="s">
        <v>105</v>
      </c>
      <c r="D37" s="109"/>
    </row>
    <row r="38" spans="1:4" x14ac:dyDescent="0.25">
      <c r="A38" s="109"/>
      <c r="B38" s="121"/>
      <c r="C38" s="124" t="s">
        <v>106</v>
      </c>
      <c r="D38" s="109"/>
    </row>
    <row r="39" spans="1:4" x14ac:dyDescent="0.25">
      <c r="A39" s="109"/>
      <c r="B39" s="121"/>
      <c r="C39" s="124" t="s">
        <v>107</v>
      </c>
      <c r="D39" s="109"/>
    </row>
    <row r="40" spans="1:4" x14ac:dyDescent="0.25">
      <c r="A40" s="109"/>
      <c r="B40" s="121"/>
      <c r="C40" s="124" t="s">
        <v>108</v>
      </c>
      <c r="D40" s="109"/>
    </row>
    <row r="41" spans="1:4" x14ac:dyDescent="0.25">
      <c r="A41" s="109"/>
      <c r="B41" s="121"/>
      <c r="C41" s="124" t="s">
        <v>109</v>
      </c>
      <c r="D41" s="109"/>
    </row>
    <row r="42" spans="1:4" x14ac:dyDescent="0.25">
      <c r="A42" s="109"/>
      <c r="B42" s="121"/>
      <c r="C42" s="124"/>
      <c r="D42" s="109"/>
    </row>
    <row r="43" spans="1:4" x14ac:dyDescent="0.25">
      <c r="A43" s="109"/>
      <c r="B43" s="121"/>
      <c r="C43" s="124" t="s">
        <v>110</v>
      </c>
      <c r="D43" s="109"/>
    </row>
    <row r="44" spans="1:4" x14ac:dyDescent="0.25">
      <c r="A44" s="109"/>
      <c r="B44" s="121"/>
      <c r="C44" s="124" t="s">
        <v>111</v>
      </c>
      <c r="D44" s="109"/>
    </row>
    <row r="45" spans="1:4" x14ac:dyDescent="0.25">
      <c r="A45" s="109"/>
      <c r="B45" s="121"/>
      <c r="C45" s="124" t="s">
        <v>112</v>
      </c>
      <c r="D45" s="109"/>
    </row>
    <row r="46" spans="1:4" x14ac:dyDescent="0.25">
      <c r="A46" s="109"/>
      <c r="B46" s="121"/>
      <c r="C46" s="124" t="s">
        <v>113</v>
      </c>
      <c r="D46" s="109"/>
    </row>
    <row r="47" spans="1:4" x14ac:dyDescent="0.25">
      <c r="A47" s="109"/>
      <c r="B47" s="121"/>
      <c r="C47" s="124" t="s">
        <v>114</v>
      </c>
      <c r="D47" s="109"/>
    </row>
    <row r="48" spans="1:4" x14ac:dyDescent="0.25">
      <c r="A48" s="109"/>
      <c r="B48" s="121"/>
      <c r="C48" s="124" t="s">
        <v>115</v>
      </c>
      <c r="D48" s="109"/>
    </row>
    <row r="49" spans="1:4" x14ac:dyDescent="0.25">
      <c r="A49" s="109"/>
      <c r="B49" s="121"/>
      <c r="C49" s="124" t="s">
        <v>116</v>
      </c>
      <c r="D49" s="109"/>
    </row>
    <row r="50" spans="1:4" x14ac:dyDescent="0.25">
      <c r="A50" s="109"/>
      <c r="B50" s="121"/>
      <c r="C50" s="124" t="s">
        <v>117</v>
      </c>
      <c r="D50" s="109"/>
    </row>
    <row r="51" spans="1:4" x14ac:dyDescent="0.25">
      <c r="A51" s="109"/>
      <c r="B51" s="121"/>
      <c r="C51" s="124" t="s">
        <v>118</v>
      </c>
      <c r="D51" s="109"/>
    </row>
    <row r="52" spans="1:4" x14ac:dyDescent="0.25">
      <c r="A52" s="109"/>
      <c r="B52" s="121"/>
      <c r="C52" s="124"/>
      <c r="D52" s="109"/>
    </row>
    <row r="53" spans="1:4" x14ac:dyDescent="0.25">
      <c r="A53" s="109"/>
      <c r="B53" s="121"/>
      <c r="C53" s="125" t="s">
        <v>119</v>
      </c>
      <c r="D53" s="109"/>
    </row>
    <row r="54" spans="1:4" x14ac:dyDescent="0.25">
      <c r="A54" s="109"/>
      <c r="B54" s="121"/>
      <c r="C54" s="124"/>
      <c r="D54" s="109"/>
    </row>
    <row r="55" spans="1:4" x14ac:dyDescent="0.25">
      <c r="A55" s="109"/>
      <c r="B55" s="121"/>
      <c r="C55" s="124" t="s">
        <v>120</v>
      </c>
      <c r="D55" s="109"/>
    </row>
    <row r="56" spans="1:4" x14ac:dyDescent="0.25">
      <c r="A56" s="109"/>
      <c r="B56" s="121"/>
      <c r="C56" s="124" t="s">
        <v>121</v>
      </c>
      <c r="D56" s="109"/>
    </row>
    <row r="57" spans="1:4" x14ac:dyDescent="0.25">
      <c r="A57" s="109"/>
      <c r="B57" s="121"/>
      <c r="C57" s="124" t="s">
        <v>122</v>
      </c>
      <c r="D57" s="109"/>
    </row>
    <row r="58" spans="1:4" x14ac:dyDescent="0.25">
      <c r="A58" s="109"/>
      <c r="B58" s="121"/>
      <c r="C58" s="124" t="s">
        <v>123</v>
      </c>
      <c r="D58" s="109"/>
    </row>
    <row r="59" spans="1:4" x14ac:dyDescent="0.25">
      <c r="A59" s="109"/>
      <c r="B59" s="121"/>
      <c r="C59" s="124" t="s">
        <v>124</v>
      </c>
      <c r="D59" s="109"/>
    </row>
    <row r="60" spans="1:4" x14ac:dyDescent="0.25">
      <c r="A60" s="109"/>
      <c r="B60" s="121"/>
      <c r="C60" s="124"/>
      <c r="D60" s="109"/>
    </row>
    <row r="61" spans="1:4" x14ac:dyDescent="0.25">
      <c r="A61" s="109"/>
      <c r="B61" s="121"/>
      <c r="C61" s="124" t="s">
        <v>125</v>
      </c>
      <c r="D61" s="109"/>
    </row>
    <row r="62" spans="1:4" x14ac:dyDescent="0.25">
      <c r="A62" s="109"/>
      <c r="B62" s="121"/>
      <c r="C62" s="124" t="s">
        <v>126</v>
      </c>
      <c r="D62" s="109"/>
    </row>
    <row r="63" spans="1:4" x14ac:dyDescent="0.25">
      <c r="A63" s="109"/>
      <c r="B63" s="121"/>
      <c r="C63" s="124" t="s">
        <v>127</v>
      </c>
      <c r="D63" s="109"/>
    </row>
    <row r="64" spans="1:4" x14ac:dyDescent="0.25">
      <c r="A64" s="109"/>
      <c r="B64" s="121"/>
      <c r="C64" s="124" t="s">
        <v>128</v>
      </c>
      <c r="D64" s="109"/>
    </row>
    <row r="65" spans="1:4" x14ac:dyDescent="0.25">
      <c r="A65" s="109"/>
      <c r="B65" s="121"/>
      <c r="C65" s="124"/>
      <c r="D65" s="109"/>
    </row>
    <row r="66" spans="1:4" x14ac:dyDescent="0.25">
      <c r="A66" s="109"/>
      <c r="B66" s="121"/>
      <c r="C66" s="125" t="s">
        <v>129</v>
      </c>
      <c r="D66" s="109"/>
    </row>
    <row r="67" spans="1:4" x14ac:dyDescent="0.25">
      <c r="A67" s="109"/>
      <c r="B67" s="121"/>
      <c r="C67" s="124" t="s">
        <v>130</v>
      </c>
      <c r="D67" s="109"/>
    </row>
    <row r="68" spans="1:4" x14ac:dyDescent="0.25">
      <c r="A68" s="109"/>
      <c r="B68" s="121"/>
      <c r="C68" s="124" t="s">
        <v>131</v>
      </c>
      <c r="D68" s="109"/>
    </row>
    <row r="69" spans="1:4" x14ac:dyDescent="0.25">
      <c r="A69" s="109"/>
      <c r="B69" s="121"/>
      <c r="C69" s="124" t="s">
        <v>132</v>
      </c>
      <c r="D69" s="109"/>
    </row>
    <row r="70" spans="1:4" x14ac:dyDescent="0.25">
      <c r="A70" s="109"/>
      <c r="B70" s="121"/>
      <c r="C70" s="124" t="s">
        <v>133</v>
      </c>
      <c r="D70" s="109"/>
    </row>
    <row r="71" spans="1:4" x14ac:dyDescent="0.25">
      <c r="A71" s="109"/>
      <c r="B71" s="121"/>
      <c r="C71" s="124"/>
      <c r="D71" s="109"/>
    </row>
    <row r="72" spans="1:4" x14ac:dyDescent="0.25">
      <c r="A72" s="109"/>
      <c r="B72" s="121"/>
      <c r="C72" s="124" t="s">
        <v>134</v>
      </c>
      <c r="D72" s="109"/>
    </row>
    <row r="73" spans="1:4" x14ac:dyDescent="0.25">
      <c r="A73" s="109"/>
      <c r="B73" s="121"/>
      <c r="C73" s="124" t="s">
        <v>135</v>
      </c>
      <c r="D73" s="109"/>
    </row>
    <row r="74" spans="1:4" x14ac:dyDescent="0.25">
      <c r="A74" s="109"/>
      <c r="B74" s="121"/>
      <c r="C74" s="124" t="s">
        <v>136</v>
      </c>
      <c r="D74" s="109"/>
    </row>
    <row r="75" spans="1:4" x14ac:dyDescent="0.25">
      <c r="A75" s="109"/>
      <c r="B75" s="121"/>
      <c r="C75" s="124" t="s">
        <v>137</v>
      </c>
      <c r="D75" s="109"/>
    </row>
    <row r="76" spans="1:4" x14ac:dyDescent="0.25">
      <c r="A76" s="109"/>
      <c r="B76" s="121"/>
      <c r="C76" s="124"/>
      <c r="D76" s="109"/>
    </row>
    <row r="77" spans="1:4" x14ac:dyDescent="0.25">
      <c r="A77" s="109"/>
      <c r="B77" s="121"/>
      <c r="C77" s="125" t="s">
        <v>138</v>
      </c>
      <c r="D77" s="109"/>
    </row>
    <row r="78" spans="1:4" x14ac:dyDescent="0.25">
      <c r="A78" s="109"/>
      <c r="B78" s="121"/>
      <c r="C78" s="124" t="s">
        <v>139</v>
      </c>
      <c r="D78" s="109"/>
    </row>
    <row r="79" spans="1:4" x14ac:dyDescent="0.25">
      <c r="A79" s="109"/>
      <c r="B79" s="121"/>
      <c r="C79" s="124" t="s">
        <v>140</v>
      </c>
      <c r="D79" s="109"/>
    </row>
    <row r="80" spans="1:4" x14ac:dyDescent="0.25">
      <c r="A80" s="109"/>
      <c r="B80" s="121"/>
      <c r="C80" s="124" t="s">
        <v>141</v>
      </c>
      <c r="D80" s="109"/>
    </row>
    <row r="81" spans="1:4" x14ac:dyDescent="0.25">
      <c r="A81" s="109"/>
      <c r="B81" s="121"/>
      <c r="C81" s="124" t="s">
        <v>142</v>
      </c>
      <c r="D81" s="109"/>
    </row>
    <row r="82" spans="1:4" x14ac:dyDescent="0.25">
      <c r="A82" s="109"/>
      <c r="B82" s="121"/>
      <c r="C82" s="124" t="s">
        <v>143</v>
      </c>
      <c r="D82" s="109"/>
    </row>
    <row r="83" spans="1:4" x14ac:dyDescent="0.25">
      <c r="A83" s="109"/>
      <c r="B83" s="121"/>
      <c r="C83" s="124" t="s">
        <v>144</v>
      </c>
      <c r="D83" s="109"/>
    </row>
    <row r="84" spans="1:4" x14ac:dyDescent="0.25">
      <c r="A84" s="109"/>
      <c r="B84" s="121"/>
      <c r="C84" s="124"/>
      <c r="D84" s="109"/>
    </row>
    <row r="85" spans="1:4" x14ac:dyDescent="0.25">
      <c r="A85" s="109"/>
      <c r="B85" s="121"/>
      <c r="C85" s="124" t="s">
        <v>145</v>
      </c>
      <c r="D85" s="109"/>
    </row>
    <row r="86" spans="1:4" x14ac:dyDescent="0.25">
      <c r="A86" s="109"/>
      <c r="B86" s="121"/>
      <c r="C86" s="124" t="s">
        <v>146</v>
      </c>
      <c r="D86" s="109"/>
    </row>
    <row r="87" spans="1:4" x14ac:dyDescent="0.25">
      <c r="A87" s="109"/>
      <c r="B87" s="121"/>
      <c r="C87" s="124" t="s">
        <v>147</v>
      </c>
      <c r="D87" s="109"/>
    </row>
    <row r="88" spans="1:4" x14ac:dyDescent="0.25">
      <c r="A88" s="109"/>
      <c r="B88" s="121"/>
      <c r="C88" s="124" t="s">
        <v>148</v>
      </c>
      <c r="D88" s="109"/>
    </row>
    <row r="89" spans="1:4" x14ac:dyDescent="0.25">
      <c r="A89" s="109"/>
      <c r="B89" s="121"/>
      <c r="C89" s="124"/>
      <c r="D89" s="109"/>
    </row>
    <row r="90" spans="1:4" x14ac:dyDescent="0.25">
      <c r="A90" s="109"/>
      <c r="B90" s="121"/>
      <c r="C90" s="125" t="s">
        <v>149</v>
      </c>
      <c r="D90" s="109"/>
    </row>
    <row r="91" spans="1:4" x14ac:dyDescent="0.25">
      <c r="A91" s="109"/>
      <c r="B91" s="121"/>
      <c r="C91" s="124" t="s">
        <v>150</v>
      </c>
      <c r="D91" s="109"/>
    </row>
    <row r="92" spans="1:4" x14ac:dyDescent="0.25">
      <c r="A92" s="109"/>
      <c r="B92" s="121"/>
      <c r="C92" s="124" t="s">
        <v>151</v>
      </c>
      <c r="D92" s="109"/>
    </row>
    <row r="93" spans="1:4" x14ac:dyDescent="0.25">
      <c r="A93" s="109"/>
      <c r="B93" s="121"/>
      <c r="C93" s="124"/>
      <c r="D93" s="109"/>
    </row>
    <row r="94" spans="1:4" x14ac:dyDescent="0.25">
      <c r="A94" s="109"/>
      <c r="B94" s="121"/>
      <c r="C94" s="124" t="s">
        <v>152</v>
      </c>
      <c r="D94" s="109"/>
    </row>
    <row r="95" spans="1:4" x14ac:dyDescent="0.25">
      <c r="A95" s="109"/>
      <c r="B95" s="121"/>
      <c r="C95" s="124" t="s">
        <v>153</v>
      </c>
      <c r="D95" s="109"/>
    </row>
    <row r="96" spans="1:4" x14ac:dyDescent="0.25">
      <c r="A96" s="109"/>
      <c r="B96" s="121"/>
      <c r="C96" s="124" t="s">
        <v>154</v>
      </c>
      <c r="D96" s="109"/>
    </row>
    <row r="97" spans="1:4" x14ac:dyDescent="0.25">
      <c r="A97" s="109"/>
      <c r="B97" s="121"/>
      <c r="C97" s="124"/>
      <c r="D97" s="109"/>
    </row>
    <row r="98" spans="1:4" x14ac:dyDescent="0.25">
      <c r="A98" s="109"/>
      <c r="B98" s="121"/>
      <c r="C98" s="125" t="s">
        <v>155</v>
      </c>
      <c r="D98" s="109"/>
    </row>
    <row r="99" spans="1:4" x14ac:dyDescent="0.25">
      <c r="A99" s="109"/>
      <c r="B99" s="121"/>
      <c r="C99" s="124" t="s">
        <v>156</v>
      </c>
      <c r="D99" s="109"/>
    </row>
    <row r="100" spans="1:4" x14ac:dyDescent="0.25">
      <c r="A100" s="109"/>
      <c r="B100" s="121"/>
      <c r="C100" s="124" t="s">
        <v>157</v>
      </c>
      <c r="D100" s="109"/>
    </row>
    <row r="101" spans="1:4" x14ac:dyDescent="0.25">
      <c r="A101" s="109"/>
      <c r="B101" s="121"/>
      <c r="C101" s="124" t="s">
        <v>158</v>
      </c>
      <c r="D101" s="109"/>
    </row>
    <row r="102" spans="1:4" x14ac:dyDescent="0.25">
      <c r="A102" s="109"/>
      <c r="B102" s="121"/>
      <c r="C102" s="124"/>
      <c r="D102" s="109"/>
    </row>
    <row r="103" spans="1:4" x14ac:dyDescent="0.25">
      <c r="A103" s="109"/>
      <c r="B103" s="121"/>
      <c r="C103" s="124" t="s">
        <v>159</v>
      </c>
      <c r="D103" s="109"/>
    </row>
    <row r="104" spans="1:4" x14ac:dyDescent="0.25">
      <c r="A104" s="109"/>
      <c r="B104" s="121"/>
      <c r="C104" s="124" t="s">
        <v>160</v>
      </c>
      <c r="D104" s="109"/>
    </row>
    <row r="105" spans="1:4" x14ac:dyDescent="0.25">
      <c r="A105" s="109"/>
      <c r="B105" s="121"/>
      <c r="C105" s="124" t="s">
        <v>161</v>
      </c>
      <c r="D105" s="109"/>
    </row>
    <row r="106" spans="1:4" x14ac:dyDescent="0.25">
      <c r="A106" s="109"/>
      <c r="B106" s="121"/>
      <c r="C106" s="124" t="s">
        <v>162</v>
      </c>
      <c r="D106" s="109"/>
    </row>
    <row r="107" spans="1:4" x14ac:dyDescent="0.25">
      <c r="A107" s="109"/>
      <c r="B107" s="121"/>
      <c r="C107" s="124" t="s">
        <v>163</v>
      </c>
      <c r="D107" s="109"/>
    </row>
    <row r="108" spans="1:4" x14ac:dyDescent="0.25">
      <c r="A108" s="109"/>
      <c r="B108" s="121"/>
      <c r="C108" s="124" t="s">
        <v>164</v>
      </c>
      <c r="D108" s="109"/>
    </row>
    <row r="109" spans="1:4" x14ac:dyDescent="0.25">
      <c r="A109" s="109"/>
      <c r="B109" s="121"/>
      <c r="C109" s="124" t="s">
        <v>165</v>
      </c>
      <c r="D109" s="109"/>
    </row>
    <row r="110" spans="1:4" x14ac:dyDescent="0.25">
      <c r="A110" s="109"/>
      <c r="B110" s="121"/>
      <c r="C110" s="124"/>
      <c r="D110" s="109"/>
    </row>
    <row r="111" spans="1:4" x14ac:dyDescent="0.25">
      <c r="A111" s="109"/>
      <c r="B111" s="121"/>
      <c r="C111" s="125" t="s">
        <v>166</v>
      </c>
      <c r="D111" s="109"/>
    </row>
    <row r="112" spans="1:4" x14ac:dyDescent="0.25">
      <c r="A112" s="109"/>
      <c r="B112" s="121"/>
      <c r="C112" s="124" t="s">
        <v>167</v>
      </c>
      <c r="D112" s="109"/>
    </row>
    <row r="113" spans="1:4" x14ac:dyDescent="0.25">
      <c r="A113" s="109"/>
      <c r="B113" s="121"/>
      <c r="C113" s="124"/>
      <c r="D113" s="109"/>
    </row>
    <row r="114" spans="1:4" x14ac:dyDescent="0.25">
      <c r="A114" s="109"/>
      <c r="B114" s="121"/>
      <c r="C114" s="125" t="s">
        <v>168</v>
      </c>
      <c r="D114" s="109"/>
    </row>
    <row r="115" spans="1:4" x14ac:dyDescent="0.25">
      <c r="A115" s="109"/>
      <c r="B115" s="121"/>
      <c r="C115" s="124" t="s">
        <v>169</v>
      </c>
      <c r="D115" s="109"/>
    </row>
    <row r="116" spans="1:4" x14ac:dyDescent="0.25">
      <c r="A116" s="109"/>
      <c r="B116" s="121"/>
      <c r="C116" s="124"/>
      <c r="D116" s="109"/>
    </row>
    <row r="117" spans="1:4" x14ac:dyDescent="0.25">
      <c r="A117" s="109"/>
      <c r="B117" s="121"/>
      <c r="C117" s="125" t="s">
        <v>170</v>
      </c>
      <c r="D117" s="109"/>
    </row>
    <row r="118" spans="1:4" x14ac:dyDescent="0.25">
      <c r="A118" s="109"/>
      <c r="B118" s="121"/>
      <c r="C118" s="124" t="s">
        <v>171</v>
      </c>
      <c r="D118" s="109"/>
    </row>
    <row r="119" spans="1:4" ht="16.5" thickBot="1" x14ac:dyDescent="0.3">
      <c r="A119" s="109"/>
      <c r="B119" s="121"/>
      <c r="C119" s="126"/>
      <c r="D119" s="109"/>
    </row>
    <row r="120" spans="1:4" ht="16.5" thickBot="1" x14ac:dyDescent="0.3">
      <c r="A120" s="109"/>
      <c r="B120" s="131"/>
      <c r="C120" s="132"/>
      <c r="D120" s="109"/>
    </row>
    <row r="121" spans="1:4" ht="16.5" thickBot="1" x14ac:dyDescent="0.3">
      <c r="A121" s="109"/>
      <c r="B121" s="142" t="s">
        <v>180</v>
      </c>
      <c r="C121" s="127" t="s">
        <v>30</v>
      </c>
      <c r="D121" s="109"/>
    </row>
    <row r="122" spans="1:4" x14ac:dyDescent="0.25">
      <c r="A122" s="109"/>
      <c r="B122" s="133"/>
      <c r="C122" s="128" t="s">
        <v>172</v>
      </c>
      <c r="D122" s="109"/>
    </row>
    <row r="123" spans="1:4" x14ac:dyDescent="0.25">
      <c r="A123" s="109"/>
      <c r="B123" s="121"/>
      <c r="C123" s="128" t="s">
        <v>173</v>
      </c>
      <c r="D123" s="109"/>
    </row>
    <row r="124" spans="1:4" x14ac:dyDescent="0.25">
      <c r="A124" s="109"/>
      <c r="B124" s="121"/>
      <c r="C124" s="128" t="s">
        <v>174</v>
      </c>
      <c r="D124" s="109"/>
    </row>
    <row r="125" spans="1:4" x14ac:dyDescent="0.25">
      <c r="A125" s="109"/>
      <c r="B125" s="121"/>
      <c r="C125" s="128" t="s">
        <v>175</v>
      </c>
      <c r="D125" s="109"/>
    </row>
    <row r="126" spans="1:4" x14ac:dyDescent="0.25">
      <c r="A126" s="109"/>
      <c r="B126" s="121"/>
      <c r="C126" s="128" t="s">
        <v>176</v>
      </c>
      <c r="D126" s="109"/>
    </row>
    <row r="127" spans="1:4" x14ac:dyDescent="0.25">
      <c r="A127" s="109"/>
      <c r="B127" s="121"/>
      <c r="C127" s="128" t="s">
        <v>204</v>
      </c>
      <c r="D127" s="109"/>
    </row>
    <row r="128" spans="1:4" ht="16.5" thickBot="1" x14ac:dyDescent="0.3">
      <c r="A128" s="109"/>
      <c r="B128" s="121"/>
      <c r="C128" s="152" t="s">
        <v>203</v>
      </c>
      <c r="D128" s="109"/>
    </row>
    <row r="129" spans="1:4" x14ac:dyDescent="0.25">
      <c r="A129" s="109"/>
      <c r="B129" s="131"/>
      <c r="C129" s="129"/>
      <c r="D129" s="109"/>
    </row>
  </sheetData>
  <hyperlinks>
    <hyperlink ref="C128" r:id="rId1" xr:uid="{B8AC92D5-5138-4770-8A29-548B1F9B9F53}"/>
  </hyperlinks>
  <pageMargins left="0.25" right="0.25" top="0.5" bottom="0.25" header="0.5" footer="0.5"/>
  <pageSetup scale="5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0B7C-1A6F-4D79-9DE6-D808366C7DF1}">
  <sheetPr codeName="Sheet1">
    <tabColor rgb="FFFFC000"/>
  </sheetPr>
  <dimension ref="B1:G9"/>
  <sheetViews>
    <sheetView workbookViewId="0">
      <selection activeCell="B2" sqref="B2"/>
    </sheetView>
  </sheetViews>
  <sheetFormatPr defaultRowHeight="15" x14ac:dyDescent="0.25"/>
  <cols>
    <col min="2" max="2" width="72.140625" customWidth="1"/>
  </cols>
  <sheetData>
    <row r="1" spans="2:7" ht="31.5" thickTop="1" thickBot="1" x14ac:dyDescent="0.3">
      <c r="B1" s="144" t="s">
        <v>80</v>
      </c>
    </row>
    <row r="2" spans="2:7" ht="358.5" customHeight="1" thickTop="1" thickBot="1" x14ac:dyDescent="0.3">
      <c r="B2" s="151" t="s">
        <v>198</v>
      </c>
    </row>
    <row r="3" spans="2:7" ht="15.75" thickTop="1" x14ac:dyDescent="0.25"/>
    <row r="9" spans="2:7" x14ac:dyDescent="0.25">
      <c r="G9" t="s">
        <v>30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3960-202F-4860-9829-5B3940A2F808}">
  <sheetPr codeName="Sheet2">
    <tabColor rgb="FF92D050"/>
  </sheetPr>
  <dimension ref="A1:E3"/>
  <sheetViews>
    <sheetView workbookViewId="0">
      <selection activeCell="C14" sqref="C14"/>
    </sheetView>
  </sheetViews>
  <sheetFormatPr defaultRowHeight="15" x14ac:dyDescent="0.25"/>
  <cols>
    <col min="1" max="1" width="66.85546875" style="1" customWidth="1"/>
    <col min="2" max="16384" width="9.140625" style="1"/>
  </cols>
  <sheetData>
    <row r="1" spans="1:5" ht="33" customHeight="1" thickTop="1" thickBot="1" x14ac:dyDescent="0.3">
      <c r="A1" s="143" t="s">
        <v>79</v>
      </c>
    </row>
    <row r="2" spans="1:5" ht="189" customHeight="1" thickTop="1" thickBot="1" x14ac:dyDescent="0.3">
      <c r="A2" s="11" t="s">
        <v>199</v>
      </c>
      <c r="E2" s="1" t="s">
        <v>30</v>
      </c>
    </row>
    <row r="3" spans="1:5" ht="15.75" thickTop="1"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8159-793A-440B-AEED-4E42A0EF00AB}">
  <sheetPr codeName="Sheet3">
    <tabColor theme="5" tint="0.59999389629810485"/>
  </sheetPr>
  <dimension ref="A1:B15"/>
  <sheetViews>
    <sheetView workbookViewId="0">
      <selection activeCell="A13" sqref="A13"/>
    </sheetView>
  </sheetViews>
  <sheetFormatPr defaultRowHeight="15" x14ac:dyDescent="0.25"/>
  <cols>
    <col min="1" max="1" width="25.42578125" style="1" customWidth="1"/>
    <col min="2" max="2" width="52.28515625" style="1" customWidth="1"/>
    <col min="3" max="16384" width="9.140625" style="1"/>
  </cols>
  <sheetData>
    <row r="1" spans="1:2" ht="36" customHeight="1" thickTop="1" thickBot="1" x14ac:dyDescent="0.3">
      <c r="A1" s="153" t="s">
        <v>79</v>
      </c>
      <c r="B1" s="154"/>
    </row>
    <row r="2" spans="1:2" ht="16.5" thickTop="1" thickBot="1" x14ac:dyDescent="0.3">
      <c r="A2" s="9" t="s">
        <v>0</v>
      </c>
      <c r="B2" s="10" t="s">
        <v>1</v>
      </c>
    </row>
    <row r="3" spans="1:2" ht="45.75" customHeight="1" x14ac:dyDescent="0.25">
      <c r="A3" s="7" t="s">
        <v>3</v>
      </c>
      <c r="B3" s="8" t="s">
        <v>187</v>
      </c>
    </row>
    <row r="4" spans="1:2" ht="63" x14ac:dyDescent="0.25">
      <c r="A4" s="7" t="s">
        <v>3</v>
      </c>
      <c r="B4" s="8" t="s">
        <v>189</v>
      </c>
    </row>
    <row r="5" spans="1:2" ht="47.25" x14ac:dyDescent="0.25">
      <c r="A5" s="2" t="s">
        <v>3</v>
      </c>
      <c r="B5" s="3" t="s">
        <v>190</v>
      </c>
    </row>
    <row r="6" spans="1:2" ht="47.25" x14ac:dyDescent="0.25">
      <c r="A6" s="2" t="s">
        <v>3</v>
      </c>
      <c r="B6" s="3" t="s">
        <v>191</v>
      </c>
    </row>
    <row r="7" spans="1:2" ht="47.25" x14ac:dyDescent="0.25">
      <c r="A7" s="2" t="s">
        <v>3</v>
      </c>
      <c r="B7" s="3" t="s">
        <v>192</v>
      </c>
    </row>
    <row r="8" spans="1:2" ht="47.25" x14ac:dyDescent="0.25">
      <c r="A8" s="2" t="s">
        <v>3</v>
      </c>
      <c r="B8" s="3" t="s">
        <v>193</v>
      </c>
    </row>
    <row r="9" spans="1:2" ht="63" x14ac:dyDescent="0.25">
      <c r="A9" s="2" t="s">
        <v>2</v>
      </c>
      <c r="B9" s="3" t="s">
        <v>194</v>
      </c>
    </row>
    <row r="10" spans="1:2" x14ac:dyDescent="0.25">
      <c r="A10" s="2"/>
      <c r="B10" s="4"/>
    </row>
    <row r="11" spans="1:2" ht="15.75" thickBot="1" x14ac:dyDescent="0.3">
      <c r="A11" s="5"/>
      <c r="B11" s="6"/>
    </row>
    <row r="12" spans="1:2" ht="15.75" thickTop="1" x14ac:dyDescent="0.25"/>
    <row r="13" spans="1:2" ht="17.25" customHeight="1" x14ac:dyDescent="0.25">
      <c r="B13" s="146"/>
    </row>
    <row r="14" spans="1:2" x14ac:dyDescent="0.25">
      <c r="B14" s="150"/>
    </row>
    <row r="15" spans="1:2" x14ac:dyDescent="0.25">
      <c r="B15" s="150"/>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5804-77C3-480A-94DE-67EF7450B3E1}">
  <sheetPr codeName="Sheet4">
    <tabColor rgb="FF00B0F0"/>
    <pageSetUpPr fitToPage="1"/>
  </sheetPr>
  <dimension ref="A1:L29"/>
  <sheetViews>
    <sheetView workbookViewId="0">
      <selection activeCell="G25" sqref="G25"/>
    </sheetView>
  </sheetViews>
  <sheetFormatPr defaultRowHeight="15" x14ac:dyDescent="0.25"/>
  <cols>
    <col min="1" max="1" width="31.85546875" customWidth="1"/>
    <col min="2" max="2" width="21.140625" customWidth="1"/>
    <col min="3" max="3" width="6.7109375" customWidth="1"/>
    <col min="4" max="4" width="11" customWidth="1"/>
    <col min="5" max="5" width="10.140625" customWidth="1"/>
    <col min="6" max="9" width="18.28515625" customWidth="1"/>
    <col min="10" max="11" width="22" style="12" customWidth="1"/>
    <col min="12" max="12" width="21.42578125" style="12" customWidth="1"/>
  </cols>
  <sheetData>
    <row r="1" spans="1:12" ht="15.75" thickBot="1" x14ac:dyDescent="0.3">
      <c r="A1" s="163" t="s">
        <v>186</v>
      </c>
      <c r="B1" s="164"/>
      <c r="C1" s="164"/>
      <c r="D1" s="164"/>
      <c r="E1" s="164"/>
      <c r="F1" s="164"/>
      <c r="G1" s="164"/>
      <c r="H1" s="165"/>
      <c r="I1" s="165"/>
      <c r="J1" s="165"/>
      <c r="K1" s="165"/>
      <c r="L1" s="165"/>
    </row>
    <row r="2" spans="1:12" ht="15.75" thickTop="1" x14ac:dyDescent="0.25">
      <c r="A2" s="155" t="s">
        <v>4</v>
      </c>
      <c r="B2" s="156"/>
    </row>
    <row r="3" spans="1:12" x14ac:dyDescent="0.25">
      <c r="A3" s="157" t="s">
        <v>5</v>
      </c>
      <c r="B3" s="158"/>
    </row>
    <row r="4" spans="1:12" ht="15.75" thickBot="1" x14ac:dyDescent="0.3">
      <c r="A4" s="159" t="s">
        <v>6</v>
      </c>
      <c r="B4" s="160"/>
    </row>
    <row r="5" spans="1:12" s="1" customFormat="1" ht="16.5" thickTop="1" thickBot="1" x14ac:dyDescent="0.3">
      <c r="A5" s="13" t="s">
        <v>7</v>
      </c>
      <c r="B5" s="14"/>
      <c r="C5" s="14"/>
      <c r="D5" s="14"/>
      <c r="E5" s="14"/>
      <c r="F5" s="15" t="s">
        <v>8</v>
      </c>
      <c r="G5" s="15" t="s">
        <v>9</v>
      </c>
      <c r="H5" s="15" t="s">
        <v>10</v>
      </c>
      <c r="I5" s="16" t="s">
        <v>11</v>
      </c>
      <c r="J5" s="17" t="s">
        <v>12</v>
      </c>
      <c r="K5" s="17" t="s">
        <v>13</v>
      </c>
      <c r="L5" s="18" t="s">
        <v>14</v>
      </c>
    </row>
    <row r="6" spans="1:12" s="1" customFormat="1" ht="72.75" thickBot="1" x14ac:dyDescent="0.3">
      <c r="A6" s="19" t="s">
        <v>15</v>
      </c>
      <c r="B6" s="20" t="s">
        <v>16</v>
      </c>
      <c r="C6" s="20" t="s">
        <v>17</v>
      </c>
      <c r="D6" s="20" t="s">
        <v>18</v>
      </c>
      <c r="E6" s="20" t="s">
        <v>19</v>
      </c>
      <c r="F6" s="20" t="s">
        <v>20</v>
      </c>
      <c r="G6" s="20" t="s">
        <v>21</v>
      </c>
      <c r="H6" s="21" t="s">
        <v>22</v>
      </c>
      <c r="I6" s="22" t="s">
        <v>23</v>
      </c>
      <c r="J6" s="23" t="s">
        <v>24</v>
      </c>
      <c r="K6" s="24" t="s">
        <v>25</v>
      </c>
      <c r="L6" s="25" t="s">
        <v>26</v>
      </c>
    </row>
    <row r="7" spans="1:12" s="1" customFormat="1" x14ac:dyDescent="0.25">
      <c r="A7" s="26" t="s">
        <v>27</v>
      </c>
      <c r="B7" s="27">
        <v>140</v>
      </c>
      <c r="C7" s="27">
        <v>140</v>
      </c>
      <c r="D7" s="27">
        <v>1</v>
      </c>
      <c r="E7" s="28">
        <f>D7*C7</f>
        <v>140</v>
      </c>
      <c r="F7" s="29">
        <f>E7*B7</f>
        <v>19600</v>
      </c>
      <c r="G7" s="29">
        <f>F7*1.7</f>
        <v>33320</v>
      </c>
      <c r="H7" s="30">
        <f>G7*1.75</f>
        <v>58310</v>
      </c>
      <c r="I7" s="31">
        <f>H7/60</f>
        <v>971.83333333333337</v>
      </c>
      <c r="J7" s="32"/>
      <c r="K7" s="33"/>
      <c r="L7" s="34"/>
    </row>
    <row r="8" spans="1:12" s="1" customFormat="1" x14ac:dyDescent="0.25">
      <c r="A8" s="35" t="s">
        <v>28</v>
      </c>
      <c r="B8" s="36">
        <v>140</v>
      </c>
      <c r="C8" s="36">
        <v>86</v>
      </c>
      <c r="D8" s="36">
        <v>2</v>
      </c>
      <c r="E8" s="37">
        <f t="shared" ref="E8:E9" si="0">D8*C8</f>
        <v>172</v>
      </c>
      <c r="F8" s="38">
        <f t="shared" ref="F8:F9" si="1">E8*B8</f>
        <v>24080</v>
      </c>
      <c r="G8" s="38">
        <f>F8*1.7</f>
        <v>40936</v>
      </c>
      <c r="H8" s="39">
        <f>G8*1.75</f>
        <v>71638</v>
      </c>
      <c r="I8" s="40">
        <f>H8/60</f>
        <v>1193.9666666666667</v>
      </c>
      <c r="J8" s="41"/>
      <c r="K8" s="42"/>
      <c r="L8" s="43"/>
    </row>
    <row r="9" spans="1:12" s="1" customFormat="1" x14ac:dyDescent="0.25">
      <c r="A9" s="35" t="s">
        <v>29</v>
      </c>
      <c r="B9" s="36">
        <v>140</v>
      </c>
      <c r="C9" s="36">
        <v>24</v>
      </c>
      <c r="D9" s="36">
        <v>3</v>
      </c>
      <c r="E9" s="37">
        <f t="shared" si="0"/>
        <v>72</v>
      </c>
      <c r="F9" s="38">
        <f t="shared" si="1"/>
        <v>10080</v>
      </c>
      <c r="G9" s="38">
        <f>F9*1.7</f>
        <v>17136</v>
      </c>
      <c r="H9" s="39">
        <f>G9*1.75</f>
        <v>29988</v>
      </c>
      <c r="I9" s="40">
        <f>H9/60</f>
        <v>499.8</v>
      </c>
      <c r="J9" s="41"/>
      <c r="K9" s="42"/>
      <c r="L9" s="43"/>
    </row>
    <row r="10" spans="1:12" s="1" customFormat="1" ht="15.75" thickBot="1" x14ac:dyDescent="0.3">
      <c r="A10" s="44"/>
      <c r="B10" s="45"/>
      <c r="C10" s="45" t="s">
        <v>30</v>
      </c>
      <c r="D10" s="46"/>
      <c r="E10" s="47"/>
      <c r="F10" s="47"/>
      <c r="G10" s="47"/>
      <c r="H10" s="48"/>
      <c r="I10" s="49"/>
      <c r="J10" s="50"/>
      <c r="K10" s="51"/>
      <c r="L10" s="52"/>
    </row>
    <row r="11" spans="1:12" s="1" customFormat="1" ht="15.75" thickBot="1" x14ac:dyDescent="0.3">
      <c r="A11" s="53" t="s">
        <v>31</v>
      </c>
      <c r="B11" s="54"/>
      <c r="C11" s="54">
        <f>SUM(C7:C10)</f>
        <v>250</v>
      </c>
      <c r="D11" s="55"/>
      <c r="E11" s="56">
        <f>SUM(E7:E10)</f>
        <v>384</v>
      </c>
      <c r="F11" s="56">
        <f>SUM(F7:F10)</f>
        <v>53760</v>
      </c>
      <c r="G11" s="56">
        <f t="shared" ref="G11:I11" si="2">SUM(G7:G10)</f>
        <v>91392</v>
      </c>
      <c r="H11" s="56">
        <f t="shared" si="2"/>
        <v>159936</v>
      </c>
      <c r="I11" s="56">
        <f t="shared" si="2"/>
        <v>2665.6000000000004</v>
      </c>
      <c r="J11" s="57"/>
      <c r="K11" s="58"/>
      <c r="L11" s="59"/>
    </row>
    <row r="12" spans="1:12" s="1" customFormat="1" ht="72.75" thickBot="1" x14ac:dyDescent="0.3">
      <c r="A12" s="19" t="s">
        <v>15</v>
      </c>
      <c r="B12" s="20" t="s">
        <v>32</v>
      </c>
      <c r="C12" s="20" t="s">
        <v>33</v>
      </c>
      <c r="D12" s="20" t="s">
        <v>34</v>
      </c>
      <c r="E12" s="20" t="s">
        <v>35</v>
      </c>
      <c r="F12" s="60" t="s">
        <v>36</v>
      </c>
      <c r="G12" s="20" t="s">
        <v>21</v>
      </c>
      <c r="H12" s="21" t="s">
        <v>22</v>
      </c>
      <c r="I12" s="61" t="s">
        <v>23</v>
      </c>
      <c r="J12" s="23" t="s">
        <v>24</v>
      </c>
      <c r="K12" s="24" t="s">
        <v>25</v>
      </c>
      <c r="L12" s="25" t="s">
        <v>26</v>
      </c>
    </row>
    <row r="13" spans="1:12" s="1" customFormat="1" x14ac:dyDescent="0.25">
      <c r="A13" s="26" t="s">
        <v>37</v>
      </c>
      <c r="B13" s="27">
        <v>620</v>
      </c>
      <c r="C13" s="27">
        <v>43560</v>
      </c>
      <c r="D13" s="62">
        <f>C13/43560</f>
        <v>1</v>
      </c>
      <c r="E13" s="63"/>
      <c r="F13" s="29">
        <f>D13*B13</f>
        <v>620</v>
      </c>
      <c r="G13" s="29">
        <f>F13*1.7</f>
        <v>1054</v>
      </c>
      <c r="H13" s="30">
        <f>G13*1.75</f>
        <v>1844.5</v>
      </c>
      <c r="I13" s="31">
        <f>H13/60</f>
        <v>30.741666666666667</v>
      </c>
      <c r="J13" s="32"/>
      <c r="K13" s="33"/>
      <c r="L13" s="34"/>
    </row>
    <row r="14" spans="1:12" s="1" customFormat="1" ht="15.75" thickBot="1" x14ac:dyDescent="0.3">
      <c r="A14" s="44"/>
      <c r="B14" s="46"/>
      <c r="C14" s="46"/>
      <c r="D14" s="64"/>
      <c r="E14" s="65"/>
      <c r="F14" s="66"/>
      <c r="G14" s="66"/>
      <c r="H14" s="67"/>
      <c r="I14" s="68"/>
      <c r="J14" s="50"/>
      <c r="K14" s="51"/>
      <c r="L14" s="52"/>
    </row>
    <row r="15" spans="1:12" s="1" customFormat="1" ht="15.75" thickBot="1" x14ac:dyDescent="0.3">
      <c r="A15" s="53" t="s">
        <v>31</v>
      </c>
      <c r="B15" s="54"/>
      <c r="C15" s="54"/>
      <c r="D15" s="54"/>
      <c r="E15" s="54"/>
      <c r="F15" s="69">
        <f>SUM(F13:F14)</f>
        <v>620</v>
      </c>
      <c r="G15" s="69">
        <f t="shared" ref="G15:I15" si="3">SUM(G13:G14)</f>
        <v>1054</v>
      </c>
      <c r="H15" s="69">
        <f t="shared" si="3"/>
        <v>1844.5</v>
      </c>
      <c r="I15" s="69">
        <f t="shared" si="3"/>
        <v>30.741666666666667</v>
      </c>
      <c r="J15" s="57"/>
      <c r="K15" s="58"/>
      <c r="L15" s="59"/>
    </row>
    <row r="16" spans="1:12" s="1" customFormat="1" ht="15.75" thickBot="1" x14ac:dyDescent="0.3">
      <c r="A16" s="70" t="s">
        <v>38</v>
      </c>
      <c r="B16" s="71"/>
      <c r="C16" s="71"/>
      <c r="D16" s="71"/>
      <c r="E16" s="72" t="s">
        <v>30</v>
      </c>
      <c r="F16" s="73">
        <f>F7+F8+F9+F13</f>
        <v>54380</v>
      </c>
      <c r="G16" s="73">
        <f t="shared" ref="G16" si="4">G7+G8+G9+G13</f>
        <v>92446</v>
      </c>
      <c r="H16" s="74">
        <f>H7+H8+H9+H13</f>
        <v>161780.5</v>
      </c>
      <c r="I16" s="74">
        <f>I7+I8+I9+I13</f>
        <v>2696.3416666666672</v>
      </c>
      <c r="J16" s="75"/>
      <c r="K16" s="76"/>
      <c r="L16" s="77"/>
    </row>
    <row r="17" spans="1:12" s="1" customFormat="1" ht="15.75" thickTop="1" x14ac:dyDescent="0.25">
      <c r="A17" s="78" t="s">
        <v>39</v>
      </c>
      <c r="F17" s="79" t="s">
        <v>30</v>
      </c>
      <c r="G17" s="79" t="s">
        <v>30</v>
      </c>
      <c r="H17" s="79" t="s">
        <v>30</v>
      </c>
      <c r="I17" s="79" t="s">
        <v>30</v>
      </c>
      <c r="J17" s="80"/>
      <c r="K17" s="80"/>
      <c r="L17" s="80"/>
    </row>
    <row r="18" spans="1:12" s="1" customFormat="1" ht="15.75" thickBot="1" x14ac:dyDescent="0.3">
      <c r="A18" s="161" t="s">
        <v>40</v>
      </c>
      <c r="B18" s="162"/>
      <c r="C18" s="162"/>
      <c r="D18" s="162"/>
      <c r="E18" s="162"/>
      <c r="F18" s="162"/>
      <c r="G18" s="162"/>
      <c r="H18" s="162"/>
      <c r="I18" s="162"/>
      <c r="J18" s="162"/>
      <c r="K18" s="162"/>
      <c r="L18" s="162"/>
    </row>
    <row r="19" spans="1:12" s="80" customFormat="1" ht="30.75" thickTop="1" thickBot="1" x14ac:dyDescent="0.3">
      <c r="A19" s="81" t="s">
        <v>41</v>
      </c>
      <c r="B19" s="82" t="s">
        <v>42</v>
      </c>
    </row>
    <row r="20" spans="1:12" s="1" customFormat="1" x14ac:dyDescent="0.25">
      <c r="A20" s="83" t="s">
        <v>43</v>
      </c>
      <c r="B20" s="84" t="s">
        <v>44</v>
      </c>
      <c r="J20" s="80"/>
      <c r="K20" s="80"/>
      <c r="L20" s="80"/>
    </row>
    <row r="21" spans="1:12" s="1" customFormat="1" x14ac:dyDescent="0.25">
      <c r="A21" s="85" t="s">
        <v>45</v>
      </c>
      <c r="B21" s="86" t="s">
        <v>46</v>
      </c>
      <c r="J21" s="80"/>
      <c r="K21" s="80"/>
      <c r="L21" s="80"/>
    </row>
    <row r="22" spans="1:12" s="1" customFormat="1" ht="15.75" thickBot="1" x14ac:dyDescent="0.3">
      <c r="A22" s="87" t="s">
        <v>47</v>
      </c>
      <c r="B22" s="88" t="s">
        <v>48</v>
      </c>
      <c r="J22" s="80"/>
      <c r="K22" s="80"/>
      <c r="L22" s="80"/>
    </row>
    <row r="23" spans="1:12" s="1" customFormat="1" ht="15.75" thickTop="1" x14ac:dyDescent="0.25">
      <c r="A23" s="89" t="s">
        <v>49</v>
      </c>
      <c r="B23" s="90"/>
      <c r="J23" s="80"/>
      <c r="K23" s="80"/>
      <c r="L23" s="80"/>
    </row>
    <row r="24" spans="1:12" s="1" customFormat="1" x14ac:dyDescent="0.25">
      <c r="A24" s="91" t="s">
        <v>50</v>
      </c>
      <c r="J24" s="80"/>
      <c r="K24" s="80"/>
      <c r="L24" s="80"/>
    </row>
    <row r="25" spans="1:12" x14ac:dyDescent="0.25">
      <c r="A25" s="91" t="s">
        <v>51</v>
      </c>
    </row>
    <row r="26" spans="1:12" x14ac:dyDescent="0.25">
      <c r="A26" s="91" t="s">
        <v>52</v>
      </c>
    </row>
    <row r="27" spans="1:12" x14ac:dyDescent="0.25">
      <c r="A27" s="92" t="s">
        <v>53</v>
      </c>
    </row>
    <row r="28" spans="1:12" x14ac:dyDescent="0.25">
      <c r="A28" s="92" t="s">
        <v>54</v>
      </c>
    </row>
    <row r="29" spans="1:12" x14ac:dyDescent="0.25">
      <c r="A29" s="92" t="s">
        <v>55</v>
      </c>
    </row>
  </sheetData>
  <mergeCells count="5">
    <mergeCell ref="A2:B2"/>
    <mergeCell ref="A3:B3"/>
    <mergeCell ref="A4:B4"/>
    <mergeCell ref="A18:L18"/>
    <mergeCell ref="A1:L1"/>
  </mergeCells>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021D-067A-4164-93B9-23CBE296454C}">
  <sheetPr codeName="Sheet5">
    <tabColor theme="7" tint="-0.249977111117893"/>
    <pageSetUpPr fitToPage="1"/>
  </sheetPr>
  <dimension ref="A1:L26"/>
  <sheetViews>
    <sheetView workbookViewId="0">
      <selection activeCell="L27" sqref="L27"/>
    </sheetView>
  </sheetViews>
  <sheetFormatPr defaultRowHeight="15" x14ac:dyDescent="0.25"/>
  <cols>
    <col min="1" max="1" width="31.85546875" style="1" bestFit="1" customWidth="1"/>
    <col min="2" max="2" width="16.85546875" style="1" customWidth="1"/>
    <col min="3" max="3" width="6.5703125" style="1" customWidth="1"/>
    <col min="4" max="4" width="7.5703125" style="1" customWidth="1"/>
    <col min="5" max="5" width="10.140625" style="1" bestFit="1" customWidth="1"/>
    <col min="6" max="6" width="11.5703125" style="1" bestFit="1" customWidth="1"/>
    <col min="7" max="8" width="12.85546875" style="1" customWidth="1"/>
    <col min="9" max="9" width="16.42578125" style="1" customWidth="1"/>
    <col min="10" max="11" width="9.140625" style="1"/>
    <col min="12" max="12" width="31.7109375" style="1" customWidth="1"/>
    <col min="13" max="16384" width="9.140625" style="1"/>
  </cols>
  <sheetData>
    <row r="1" spans="1:12" ht="15.75" thickBot="1" x14ac:dyDescent="0.3">
      <c r="A1" s="163" t="s">
        <v>186</v>
      </c>
      <c r="B1" s="164"/>
      <c r="C1" s="164"/>
      <c r="D1" s="164"/>
      <c r="E1" s="164"/>
      <c r="F1" s="164"/>
      <c r="G1" s="164"/>
      <c r="H1" s="165"/>
      <c r="I1" s="165"/>
      <c r="J1" s="165"/>
      <c r="K1" s="165"/>
      <c r="L1" s="165"/>
    </row>
    <row r="2" spans="1:12" ht="15.75" thickTop="1" x14ac:dyDescent="0.25">
      <c r="A2" s="155" t="s">
        <v>4</v>
      </c>
      <c r="B2" s="156"/>
    </row>
    <row r="3" spans="1:12" x14ac:dyDescent="0.25">
      <c r="A3" s="157" t="s">
        <v>5</v>
      </c>
      <c r="B3" s="158"/>
    </row>
    <row r="4" spans="1:12" ht="15.75" thickBot="1" x14ac:dyDescent="0.3">
      <c r="A4" s="159" t="s">
        <v>6</v>
      </c>
      <c r="B4" s="160"/>
    </row>
    <row r="5" spans="1:12" ht="16.5" thickTop="1" thickBot="1" x14ac:dyDescent="0.3">
      <c r="A5" s="93" t="s">
        <v>56</v>
      </c>
      <c r="B5" s="94"/>
      <c r="C5" s="94"/>
      <c r="D5" s="94"/>
      <c r="E5" s="94"/>
      <c r="F5" s="95" t="s">
        <v>57</v>
      </c>
      <c r="G5" s="95" t="s">
        <v>58</v>
      </c>
      <c r="H5" s="96" t="s">
        <v>59</v>
      </c>
      <c r="I5" s="16" t="s">
        <v>60</v>
      </c>
    </row>
    <row r="6" spans="1:12" ht="58.5" thickBot="1" x14ac:dyDescent="0.3">
      <c r="A6" s="19" t="s">
        <v>15</v>
      </c>
      <c r="B6" s="20" t="s">
        <v>61</v>
      </c>
      <c r="C6" s="20" t="s">
        <v>17</v>
      </c>
      <c r="D6" s="20" t="s">
        <v>18</v>
      </c>
      <c r="E6" s="20" t="s">
        <v>19</v>
      </c>
      <c r="F6" s="20" t="s">
        <v>62</v>
      </c>
      <c r="G6" s="20" t="s">
        <v>63</v>
      </c>
      <c r="H6" s="21" t="s">
        <v>64</v>
      </c>
      <c r="I6" s="22" t="s">
        <v>65</v>
      </c>
    </row>
    <row r="7" spans="1:12" x14ac:dyDescent="0.25">
      <c r="A7" s="26" t="s">
        <v>27</v>
      </c>
      <c r="B7" s="27">
        <v>143</v>
      </c>
      <c r="C7" s="27">
        <v>140</v>
      </c>
      <c r="D7" s="27">
        <v>1</v>
      </c>
      <c r="E7" s="97">
        <f>D7*C7</f>
        <v>140</v>
      </c>
      <c r="F7" s="29">
        <f>E7*B7</f>
        <v>20020</v>
      </c>
      <c r="G7" s="28">
        <f>F7*4</f>
        <v>80080</v>
      </c>
      <c r="H7" s="30">
        <f>G7/24</f>
        <v>3336.6666666666665</v>
      </c>
      <c r="I7" s="31">
        <f>H7/60</f>
        <v>55.611111111111107</v>
      </c>
      <c r="J7" s="98"/>
    </row>
    <row r="8" spans="1:12" x14ac:dyDescent="0.25">
      <c r="A8" s="35" t="s">
        <v>28</v>
      </c>
      <c r="B8" s="36">
        <v>143</v>
      </c>
      <c r="C8" s="36">
        <v>86</v>
      </c>
      <c r="D8" s="36">
        <v>2</v>
      </c>
      <c r="E8" s="99">
        <f t="shared" ref="E8:E9" si="0">D8*C8</f>
        <v>172</v>
      </c>
      <c r="F8" s="38">
        <f t="shared" ref="F8:F9" si="1">E8*B8</f>
        <v>24596</v>
      </c>
      <c r="G8" s="37">
        <f t="shared" ref="G8:G9" si="2">F8*4</f>
        <v>98384</v>
      </c>
      <c r="H8" s="39">
        <f t="shared" ref="H8:H9" si="3">G8/24</f>
        <v>4099.333333333333</v>
      </c>
      <c r="I8" s="40">
        <f>H8/60</f>
        <v>68.322222222222223</v>
      </c>
      <c r="J8" s="98"/>
    </row>
    <row r="9" spans="1:12" x14ac:dyDescent="0.25">
      <c r="A9" s="35" t="s">
        <v>29</v>
      </c>
      <c r="B9" s="36">
        <v>143</v>
      </c>
      <c r="C9" s="36">
        <v>24</v>
      </c>
      <c r="D9" s="36">
        <v>3</v>
      </c>
      <c r="E9" s="99">
        <f t="shared" si="0"/>
        <v>72</v>
      </c>
      <c r="F9" s="38">
        <f t="shared" si="1"/>
        <v>10296</v>
      </c>
      <c r="G9" s="37">
        <f t="shared" si="2"/>
        <v>41184</v>
      </c>
      <c r="H9" s="39">
        <f t="shared" si="3"/>
        <v>1716</v>
      </c>
      <c r="I9" s="40">
        <f>H9/60</f>
        <v>28.6</v>
      </c>
      <c r="J9" s="98"/>
    </row>
    <row r="10" spans="1:12" ht="15.75" thickBot="1" x14ac:dyDescent="0.3">
      <c r="A10" s="100"/>
      <c r="B10" s="65"/>
      <c r="C10" s="65"/>
      <c r="D10" s="101"/>
      <c r="E10" s="101"/>
      <c r="F10" s="47"/>
      <c r="G10" s="47"/>
      <c r="H10" s="48"/>
      <c r="I10" s="49"/>
      <c r="J10" s="98"/>
    </row>
    <row r="11" spans="1:12" ht="58.5" thickBot="1" x14ac:dyDescent="0.3">
      <c r="A11" s="19" t="s">
        <v>15</v>
      </c>
      <c r="B11" s="20" t="s">
        <v>66</v>
      </c>
      <c r="C11" s="20" t="s">
        <v>33</v>
      </c>
      <c r="D11" s="20" t="s">
        <v>34</v>
      </c>
      <c r="E11" s="20" t="s">
        <v>35</v>
      </c>
      <c r="F11" s="60" t="s">
        <v>67</v>
      </c>
      <c r="G11" s="60" t="s">
        <v>63</v>
      </c>
      <c r="H11" s="102" t="s">
        <v>64</v>
      </c>
      <c r="I11" s="103" t="s">
        <v>65</v>
      </c>
    </row>
    <row r="12" spans="1:12" x14ac:dyDescent="0.25">
      <c r="A12" s="26" t="s">
        <v>37</v>
      </c>
      <c r="B12" s="27">
        <v>465</v>
      </c>
      <c r="C12" s="27">
        <v>43560</v>
      </c>
      <c r="D12" s="62">
        <f>C12/43560</f>
        <v>1</v>
      </c>
      <c r="E12" s="63"/>
      <c r="F12" s="29">
        <f>D12*B12</f>
        <v>465</v>
      </c>
      <c r="G12" s="28">
        <f>F12*4</f>
        <v>1860</v>
      </c>
      <c r="H12" s="30">
        <f>G12/24</f>
        <v>77.5</v>
      </c>
      <c r="I12" s="31">
        <f>H12/60</f>
        <v>1.2916666666666667</v>
      </c>
    </row>
    <row r="13" spans="1:12" ht="15.75" thickBot="1" x14ac:dyDescent="0.3">
      <c r="A13" s="44"/>
      <c r="B13" s="45"/>
      <c r="C13" s="45"/>
      <c r="D13" s="104"/>
      <c r="E13" s="65"/>
      <c r="F13" s="66"/>
      <c r="G13" s="47"/>
      <c r="H13" s="67"/>
      <c r="I13" s="68"/>
    </row>
    <row r="14" spans="1:12" ht="15.75" thickBot="1" x14ac:dyDescent="0.3">
      <c r="A14" s="70"/>
      <c r="B14" s="71"/>
      <c r="C14" s="71"/>
      <c r="D14" s="71"/>
      <c r="E14" s="72" t="s">
        <v>68</v>
      </c>
      <c r="F14" s="105">
        <f>F7+F8+F9+F12</f>
        <v>55377</v>
      </c>
      <c r="G14" s="105">
        <f>G7+G8+G9+G12</f>
        <v>221508</v>
      </c>
      <c r="H14" s="106">
        <f>H7+H8+H9+H12</f>
        <v>9229.5</v>
      </c>
      <c r="I14" s="107">
        <f>I7+I8+I9+I12</f>
        <v>153.82499999999999</v>
      </c>
    </row>
    <row r="15" spans="1:12" ht="15.75" thickTop="1" x14ac:dyDescent="0.25">
      <c r="A15" s="78" t="s">
        <v>39</v>
      </c>
    </row>
    <row r="16" spans="1:12" ht="15.75" thickBot="1" x14ac:dyDescent="0.3">
      <c r="A16" s="161" t="s">
        <v>40</v>
      </c>
      <c r="B16" s="161"/>
      <c r="C16" s="161"/>
      <c r="D16" s="161"/>
      <c r="E16" s="161"/>
      <c r="F16" s="161"/>
      <c r="G16" s="161"/>
      <c r="H16" s="161"/>
      <c r="I16" s="161"/>
    </row>
    <row r="17" spans="1:2" ht="16.5" thickTop="1" thickBot="1" x14ac:dyDescent="0.3">
      <c r="A17" s="9" t="s">
        <v>69</v>
      </c>
      <c r="B17" s="10" t="s">
        <v>70</v>
      </c>
    </row>
    <row r="18" spans="1:2" x14ac:dyDescent="0.25">
      <c r="A18" s="83" t="s">
        <v>71</v>
      </c>
      <c r="B18" s="84" t="s">
        <v>72</v>
      </c>
    </row>
    <row r="19" spans="1:2" x14ac:dyDescent="0.25">
      <c r="A19" s="85" t="s">
        <v>73</v>
      </c>
      <c r="B19" s="86" t="s">
        <v>74</v>
      </c>
    </row>
    <row r="20" spans="1:2" ht="15.75" thickBot="1" x14ac:dyDescent="0.3">
      <c r="A20" s="87" t="s">
        <v>75</v>
      </c>
      <c r="B20" s="88" t="s">
        <v>76</v>
      </c>
    </row>
    <row r="21" spans="1:2" ht="15.75" thickTop="1" x14ac:dyDescent="0.25">
      <c r="A21" s="91" t="s">
        <v>77</v>
      </c>
    </row>
    <row r="22" spans="1:2" x14ac:dyDescent="0.25">
      <c r="A22" s="91" t="s">
        <v>51</v>
      </c>
    </row>
    <row r="23" spans="1:2" x14ac:dyDescent="0.25">
      <c r="A23" s="91" t="s">
        <v>52</v>
      </c>
    </row>
    <row r="24" spans="1:2" x14ac:dyDescent="0.25">
      <c r="A24" s="92" t="s">
        <v>53</v>
      </c>
    </row>
    <row r="25" spans="1:2" x14ac:dyDescent="0.25">
      <c r="A25" s="92" t="s">
        <v>54</v>
      </c>
    </row>
    <row r="26" spans="1:2" x14ac:dyDescent="0.25">
      <c r="A26" s="92" t="s">
        <v>55</v>
      </c>
    </row>
  </sheetData>
  <mergeCells count="5">
    <mergeCell ref="A1:L1"/>
    <mergeCell ref="A2:B2"/>
    <mergeCell ref="A3:B3"/>
    <mergeCell ref="A4:B4"/>
    <mergeCell ref="A16:I16"/>
  </mergeCells>
  <pageMargins left="0.7" right="0.7" top="0.75" bottom="0.75" header="0.3" footer="0.3"/>
  <pageSetup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EBBB5-974C-43AB-9963-281BA7EB4BDF}">
  <sheetPr codeName="Sheet6">
    <tabColor rgb="FF00B050"/>
  </sheetPr>
  <dimension ref="A1:A2"/>
  <sheetViews>
    <sheetView workbookViewId="0">
      <selection activeCell="C16" sqref="C16"/>
    </sheetView>
  </sheetViews>
  <sheetFormatPr defaultRowHeight="15" x14ac:dyDescent="0.25"/>
  <cols>
    <col min="1" max="1" width="119.28515625" style="108" customWidth="1"/>
  </cols>
  <sheetData>
    <row r="1" spans="1:1" ht="274.5" customHeight="1" thickTop="1" thickBot="1" x14ac:dyDescent="0.3">
      <c r="A1" s="145" t="s">
        <v>78</v>
      </c>
    </row>
    <row r="2" spans="1:1" ht="15.75" thickTop="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23AD-9AE1-4C3F-943C-B65995538C49}">
  <sheetPr>
    <tabColor rgb="FFCC99FF"/>
  </sheetPr>
  <dimension ref="B1:B3"/>
  <sheetViews>
    <sheetView workbookViewId="0">
      <selection activeCell="B12" sqref="B11:B12"/>
    </sheetView>
  </sheetViews>
  <sheetFormatPr defaultRowHeight="15" x14ac:dyDescent="0.25"/>
  <cols>
    <col min="1" max="1" width="2.140625" customWidth="1"/>
    <col min="2" max="2" width="94.5703125" customWidth="1"/>
    <col min="3" max="3" width="2.140625" customWidth="1"/>
  </cols>
  <sheetData>
    <row r="1" spans="2:2" ht="17.25" customHeight="1" thickBot="1" x14ac:dyDescent="0.3">
      <c r="B1" s="147" t="s">
        <v>196</v>
      </c>
    </row>
    <row r="2" spans="2:2" ht="346.5" customHeight="1" thickTop="1" thickBot="1" x14ac:dyDescent="0.3">
      <c r="B2" s="149" t="s">
        <v>195</v>
      </c>
    </row>
    <row r="3" spans="2:2" ht="13.5" customHeight="1" thickTop="1"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Submittal &amp; Drain. Report </vt:lpstr>
      <vt:lpstr>2 Plan Review Accept City Eng</vt:lpstr>
      <vt:lpstr>3 SWPPP Certification</vt:lpstr>
      <vt:lpstr>4 General Notes </vt:lpstr>
      <vt:lpstr>5 Water Capacity Demand Calc</vt:lpstr>
      <vt:lpstr>6 Wastewater Capacity Calc</vt:lpstr>
      <vt:lpstr>7 Benchmark  Control Point Data</vt:lpstr>
      <vt:lpstr>As-Built Certification</vt:lpstr>
      <vt:lpstr>'1 Submittal &amp; Drain. Report '!Print_Area</vt:lpstr>
      <vt:lpstr>'2 Plan Review Accept City Eng'!Print_Area</vt:lpstr>
      <vt:lpstr>'3 SWPPP Certification'!Print_Area</vt:lpstr>
      <vt:lpstr>'4 General Notes '!Print_Area</vt:lpstr>
      <vt:lpstr>'5 Water Capacity Demand Calc'!Print_Area</vt:lpstr>
      <vt:lpstr>'6 Wastewater Capacity Calc'!Print_Area</vt:lpstr>
      <vt:lpstr>'As-Built Certification'!Print_Area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McClure</dc:creator>
  <cp:lastModifiedBy>Carrie Wells</cp:lastModifiedBy>
  <cp:lastPrinted>2025-04-24T19:03:30Z</cp:lastPrinted>
  <dcterms:created xsi:type="dcterms:W3CDTF">2019-09-18T14:42:45Z</dcterms:created>
  <dcterms:modified xsi:type="dcterms:W3CDTF">2025-08-11T19:16:32Z</dcterms:modified>
</cp:coreProperties>
</file>